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10750-SettProgettazioneDellaRicerca\10750-Condivisione\Officina2020\Bandi\FRRB_2024\Bed to bench\paginaUNIMI\"/>
    </mc:Choice>
  </mc:AlternateContent>
  <xr:revisionPtr revIDLastSave="0" documentId="13_ncr:1_{6CA9BE4A-622E-4D3C-97D6-B8D40C9A6B3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Totale" sheetId="1" r:id="rId1"/>
    <sheet name="CostiPersonale" sheetId="2" r:id="rId2"/>
    <sheet name="Ammortamento UNIMI   " sheetId="3" r:id="rId3"/>
    <sheet name="Suddivisione sui 3 anni" sheetId="7" r:id="rId4"/>
    <sheet name="Sostenibilità economica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7" l="1"/>
  <c r="C6" i="7"/>
  <c r="C7" i="7"/>
  <c r="C8" i="7"/>
  <c r="C9" i="7"/>
  <c r="C10" i="7"/>
  <c r="C11" i="7"/>
  <c r="C4" i="7"/>
  <c r="D9" i="7"/>
  <c r="F16" i="2"/>
  <c r="E9" i="4"/>
  <c r="E8" i="4"/>
  <c r="C4" i="3" l="1"/>
  <c r="C3" i="3"/>
  <c r="B18" i="3" l="1"/>
  <c r="E7" i="4" s="1"/>
  <c r="F16" i="3"/>
  <c r="F15" i="3"/>
  <c r="F14" i="3"/>
  <c r="F13" i="3"/>
  <c r="F11" i="3"/>
  <c r="F10" i="3"/>
  <c r="F9" i="3"/>
  <c r="F8" i="3"/>
  <c r="I25" i="2"/>
  <c r="G25" i="2"/>
  <c r="E25" i="2"/>
  <c r="J24" i="2"/>
  <c r="H24" i="2"/>
  <c r="F24" i="2"/>
  <c r="J23" i="2"/>
  <c r="H23" i="2"/>
  <c r="F23" i="2"/>
  <c r="J22" i="2"/>
  <c r="H22" i="2"/>
  <c r="F22" i="2"/>
  <c r="J21" i="2"/>
  <c r="H21" i="2"/>
  <c r="F21" i="2"/>
  <c r="J20" i="2"/>
  <c r="H20" i="2"/>
  <c r="F20" i="2"/>
  <c r="J19" i="2"/>
  <c r="H19" i="2"/>
  <c r="F19" i="2"/>
  <c r="J18" i="2"/>
  <c r="H18" i="2"/>
  <c r="F18" i="2"/>
  <c r="J17" i="2"/>
  <c r="H17" i="2"/>
  <c r="F17" i="2"/>
  <c r="J16" i="2"/>
  <c r="H16" i="2"/>
  <c r="I12" i="2"/>
  <c r="G12" i="2"/>
  <c r="E12" i="2"/>
  <c r="J11" i="2"/>
  <c r="H11" i="2"/>
  <c r="F11" i="2"/>
  <c r="J10" i="2"/>
  <c r="H10" i="2"/>
  <c r="F10" i="2"/>
  <c r="K10" i="2" s="1"/>
  <c r="J9" i="2"/>
  <c r="H9" i="2"/>
  <c r="F9" i="2"/>
  <c r="J8" i="2"/>
  <c r="H8" i="2"/>
  <c r="F8" i="2"/>
  <c r="J7" i="2"/>
  <c r="H7" i="2"/>
  <c r="F7" i="2"/>
  <c r="J6" i="2"/>
  <c r="H6" i="2"/>
  <c r="F6" i="2"/>
  <c r="J5" i="2"/>
  <c r="H5" i="2"/>
  <c r="F5" i="2"/>
  <c r="J4" i="2"/>
  <c r="H4" i="2"/>
  <c r="F4" i="2"/>
  <c r="J3" i="2"/>
  <c r="H3" i="2"/>
  <c r="F3" i="2"/>
  <c r="K5" i="2" l="1"/>
  <c r="K24" i="2"/>
  <c r="K9" i="2"/>
  <c r="K20" i="2"/>
  <c r="K23" i="2"/>
  <c r="K7" i="2"/>
  <c r="K16" i="2"/>
  <c r="K4" i="2"/>
  <c r="K18" i="2"/>
  <c r="K8" i="2"/>
  <c r="K19" i="2"/>
  <c r="K11" i="2"/>
  <c r="K22" i="2"/>
  <c r="K6" i="2"/>
  <c r="K17" i="2"/>
  <c r="K21" i="2"/>
  <c r="K3" i="2"/>
  <c r="F17" i="3"/>
  <c r="H25" i="2"/>
  <c r="E5" i="7" s="1"/>
  <c r="E6" i="7" s="1"/>
  <c r="E12" i="7" s="1"/>
  <c r="E13" i="7" s="1"/>
  <c r="J12" i="2"/>
  <c r="J25" i="2"/>
  <c r="F5" i="7" s="1"/>
  <c r="F6" i="7" s="1"/>
  <c r="F12" i="7" s="1"/>
  <c r="F13" i="7" s="1"/>
  <c r="F12" i="2"/>
  <c r="H12" i="2"/>
  <c r="F25" i="2"/>
  <c r="D5" i="7" s="1"/>
  <c r="D6" i="7" s="1"/>
  <c r="D12" i="7" s="1"/>
  <c r="D13" i="7" s="1"/>
  <c r="F12" i="3"/>
  <c r="G13" i="7" l="1"/>
  <c r="K25" i="2"/>
  <c r="C12" i="1" s="1"/>
  <c r="F18" i="3"/>
  <c r="K12" i="2"/>
  <c r="C16" i="1" l="1"/>
  <c r="E6" i="4"/>
  <c r="C13" i="1"/>
  <c r="F20" i="3"/>
  <c r="E15" i="4"/>
  <c r="C19" i="1" l="1"/>
  <c r="E14" i="4"/>
  <c r="C20" i="1" l="1"/>
  <c r="C13" i="7" s="1"/>
  <c r="H13" i="7" s="1"/>
  <c r="C12" i="7"/>
  <c r="C22" i="1" l="1"/>
  <c r="E14" i="1" s="1"/>
  <c r="E17" i="1"/>
  <c r="E4" i="4" l="1"/>
  <c r="E10" i="4" s="1"/>
  <c r="E13" i="1"/>
  <c r="E16" i="1"/>
  <c r="E11" i="4" l="1"/>
  <c r="E12" i="4" s="1"/>
  <c r="E16" i="4"/>
  <c r="E1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D'Alessio</author>
  </authors>
  <commentList>
    <comment ref="C1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Inserire SEMPRE il costo della certificazione effettuata da parte di un revisore esterno, che dovra accompagnare OBBLIGATORIAMENTE la rendicontazione economica finale.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D'Alessio</author>
  </authors>
  <commentList>
    <comment ref="A6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NON E' AMMISSIBILE L'ACQUISTO DI PC, STAMPANTI E ALTRA APPARECCHIATURA D'UFFICIO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13" authorId="0" shapeId="0" xr:uid="{9D3A9092-04A6-42FC-8867-45183FD6BA02}">
      <text>
        <r>
          <rPr>
            <b/>
            <sz val="9"/>
            <color indexed="81"/>
            <rFont val="Tahoma"/>
            <family val="2"/>
          </rPr>
          <t>ATTENZIONE!
Controllare che il totale sia uguale al totale riportato in cella C13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<sst xmlns="http://schemas.openxmlformats.org/spreadsheetml/2006/main" count="102" uniqueCount="85">
  <si>
    <t>Digitare solo sulle caselle in giallo</t>
  </si>
  <si>
    <t>Personale strutturato (In Staff)</t>
  </si>
  <si>
    <t>Personale da  arruolare</t>
  </si>
  <si>
    <t>a) Costi del personale</t>
  </si>
  <si>
    <t>b) Costi di viaggio e trasferta</t>
  </si>
  <si>
    <t>c) Acquisto di materiali di consumo 
(esclusa cancelleria da ufficio e fotocopie)</t>
  </si>
  <si>
    <t>d) Costi di ammortamento, noleggio o leasing di strumenti, attrezzature e beni ammortizzabili</t>
  </si>
  <si>
    <t>f) Altri costi diretti (pubblicazioni, trasporto di animali, campioni di laboratorio, software)</t>
  </si>
  <si>
    <t>g) Costi indiretti (Overheads)</t>
  </si>
  <si>
    <t>TOTALE</t>
  </si>
  <si>
    <t>CONTRIBUTO FRRB (100%)</t>
  </si>
  <si>
    <r>
      <t xml:space="preserve">I PROGETTI DOVRANNO AVERE OBBLIGATORIAMENTE UNA DURATA DI </t>
    </r>
    <r>
      <rPr>
        <b/>
        <sz val="11"/>
        <color theme="1"/>
        <rFont val="Calibri"/>
        <family val="2"/>
        <scheme val="minor"/>
      </rPr>
      <t>36 MESI</t>
    </r>
  </si>
  <si>
    <t>L'IVA E' UN COSTO AMMISSIBILE</t>
  </si>
  <si>
    <t>NOME</t>
  </si>
  <si>
    <t>COGNOME</t>
  </si>
  <si>
    <t>RUOLO IN UNIMI</t>
  </si>
  <si>
    <r>
      <t xml:space="preserve">COSTO ORARIO </t>
    </r>
    <r>
      <rPr>
        <u/>
        <sz val="11"/>
        <color theme="1"/>
        <rFont val="Calibri"/>
        <family val="2"/>
        <scheme val="minor"/>
      </rPr>
      <t>ESCLUSA L'IRAP</t>
    </r>
  </si>
  <si>
    <r>
      <rPr>
        <b/>
        <u/>
        <sz val="11"/>
        <color theme="1"/>
        <rFont val="Calibri"/>
        <family val="2"/>
        <scheme val="minor"/>
      </rPr>
      <t>ORE</t>
    </r>
    <r>
      <rPr>
        <sz val="11"/>
        <color theme="1"/>
        <rFont val="Calibri"/>
        <family val="2"/>
        <scheme val="minor"/>
      </rPr>
      <t xml:space="preserve"> ALLOCATE AL PROGETTO (1 MESE = 125 ORE PER DOCENTI, 126 PER TECNICI) </t>
    </r>
    <r>
      <rPr>
        <b/>
        <sz val="11"/>
        <color theme="1"/>
        <rFont val="Calibri"/>
        <family val="2"/>
        <scheme val="minor"/>
      </rPr>
      <t>ANNO 1</t>
    </r>
  </si>
  <si>
    <t>TOT ANNO 1</t>
  </si>
  <si>
    <r>
      <rPr>
        <b/>
        <u/>
        <sz val="11"/>
        <color theme="1"/>
        <rFont val="Calibri"/>
        <family val="2"/>
        <scheme val="minor"/>
      </rPr>
      <t>ORE</t>
    </r>
    <r>
      <rPr>
        <sz val="11"/>
        <color theme="1"/>
        <rFont val="Calibri"/>
        <family val="2"/>
        <scheme val="minor"/>
      </rPr>
      <t xml:space="preserve"> ALLOCATE AL PROGETTO (1 MESE = 125 ORE PER DOCENTI, 126 PER TECNICI) </t>
    </r>
    <r>
      <rPr>
        <b/>
        <sz val="11"/>
        <color theme="1"/>
        <rFont val="Calibri"/>
        <family val="2"/>
        <scheme val="minor"/>
      </rPr>
      <t>ANNO 2</t>
    </r>
  </si>
  <si>
    <t>TOT ANNO 2</t>
  </si>
  <si>
    <r>
      <rPr>
        <b/>
        <u/>
        <sz val="11"/>
        <color theme="1"/>
        <rFont val="Calibri"/>
        <family val="2"/>
        <scheme val="minor"/>
      </rPr>
      <t>ORE</t>
    </r>
    <r>
      <rPr>
        <sz val="11"/>
        <color theme="1"/>
        <rFont val="Calibri"/>
        <family val="2"/>
        <scheme val="minor"/>
      </rPr>
      <t xml:space="preserve"> ALLOCATE AL PROGETTO (1 MESE = 125 ORE PER DOCENTI, 126 PER TECNICI) </t>
    </r>
    <r>
      <rPr>
        <b/>
        <sz val="11"/>
        <color theme="1"/>
        <rFont val="Calibri"/>
        <family val="2"/>
        <scheme val="minor"/>
      </rPr>
      <t>ANNO 3</t>
    </r>
  </si>
  <si>
    <t>TOT ANNO 3</t>
  </si>
  <si>
    <t xml:space="preserve">PERSONALE DA ARRUOLARE </t>
  </si>
  <si>
    <t>TIPOLOGIA CONTRATTUALE</t>
  </si>
  <si>
    <r>
      <t xml:space="preserve">COSTO MENSILE </t>
    </r>
    <r>
      <rPr>
        <u/>
        <sz val="11"/>
        <color theme="1"/>
        <rFont val="Calibri"/>
        <family val="2"/>
        <scheme val="minor"/>
      </rPr>
      <t>ESCLUSA L'IRAP</t>
    </r>
  </si>
  <si>
    <r>
      <rPr>
        <b/>
        <u/>
        <sz val="11"/>
        <color theme="1"/>
        <rFont val="Calibri"/>
        <family val="2"/>
        <scheme val="minor"/>
      </rPr>
      <t>MESI</t>
    </r>
    <r>
      <rPr>
        <sz val="11"/>
        <color theme="1"/>
        <rFont val="Calibri"/>
        <family val="2"/>
        <scheme val="minor"/>
      </rPr>
      <t xml:space="preserve"> ALLOCATI AL PROGETTO (1 MESE = 125 ORE) </t>
    </r>
    <r>
      <rPr>
        <b/>
        <sz val="11"/>
        <color theme="1"/>
        <rFont val="Calibri"/>
        <family val="2"/>
        <scheme val="minor"/>
      </rPr>
      <t>ANNO 1</t>
    </r>
  </si>
  <si>
    <r>
      <rPr>
        <b/>
        <u/>
        <sz val="11"/>
        <color theme="1"/>
        <rFont val="Calibri"/>
        <family val="2"/>
        <scheme val="minor"/>
      </rPr>
      <t>MESI</t>
    </r>
    <r>
      <rPr>
        <sz val="11"/>
        <color theme="1"/>
        <rFont val="Calibri"/>
        <family val="2"/>
        <scheme val="minor"/>
      </rPr>
      <t xml:space="preserve"> ALLOCATI AL PROGETTO (1 MESE = 125 ORE) </t>
    </r>
    <r>
      <rPr>
        <b/>
        <sz val="11"/>
        <color theme="1"/>
        <rFont val="Calibri"/>
        <family val="2"/>
        <scheme val="minor"/>
      </rPr>
      <t>ANNO 2</t>
    </r>
  </si>
  <si>
    <r>
      <rPr>
        <b/>
        <u/>
        <sz val="11"/>
        <color theme="1"/>
        <rFont val="Calibri"/>
        <family val="2"/>
        <scheme val="minor"/>
      </rPr>
      <t>MESI</t>
    </r>
    <r>
      <rPr>
        <sz val="11"/>
        <color theme="1"/>
        <rFont val="Calibri"/>
        <family val="2"/>
        <scheme val="minor"/>
      </rPr>
      <t xml:space="preserve"> ALLOCATI AL PROGETTO (1 MESE = 125 ORE) </t>
    </r>
    <r>
      <rPr>
        <b/>
        <sz val="11"/>
        <color theme="1"/>
        <rFont val="Calibri"/>
        <family val="2"/>
        <scheme val="minor"/>
      </rPr>
      <t>ANNO 3</t>
    </r>
  </si>
  <si>
    <t>COMPILAZIONE OBBLIGATORIA</t>
  </si>
  <si>
    <t>Finanziatore</t>
  </si>
  <si>
    <t>FRRB</t>
  </si>
  <si>
    <t xml:space="preserve">Responsabile Scientifico </t>
  </si>
  <si>
    <t>cliccare solo sulle caselle evidenziate in giallo</t>
  </si>
  <si>
    <t>Acronimo/Titolo Progetto</t>
  </si>
  <si>
    <t xml:space="preserve">  Partner  - UMIL</t>
  </si>
  <si>
    <t xml:space="preserve">DURATA   MESI PROGETTO : 36 </t>
  </si>
  <si>
    <t xml:space="preserve">Calcolo costi di ammortamento per ATTREZZATURE, STRUMENTAZIONI </t>
  </si>
  <si>
    <t xml:space="preserve">DESCRIZIONE ATTREZZATURE </t>
  </si>
  <si>
    <t>COSTO TOTALE</t>
  </si>
  <si>
    <t xml:space="preserve">PERIODO AMMORTAMENTO
60 mesi Attrezzature scientifiche
36 Attrezzature informatiche                                                </t>
  </si>
  <si>
    <t xml:space="preserve">MESI DI UTILIZZO NEL PROGETTO   </t>
  </si>
  <si>
    <r>
      <t xml:space="preserve">% UTILIZZO NEL PROGETTO                      </t>
    </r>
    <r>
      <rPr>
        <b/>
        <sz val="8"/>
        <color indexed="60"/>
        <rFont val="Calibri"/>
        <family val="2"/>
        <scheme val="minor"/>
      </rPr>
      <t>(si consiglia di non prevedere il 100%)</t>
    </r>
  </si>
  <si>
    <t>TOTALE AMMORTAMENTO AMMISSIBILE</t>
  </si>
  <si>
    <t>TOTALE PARZIALE ATTREZZATURE SCIENTIFICHE</t>
  </si>
  <si>
    <t>TOTALE PARZIALE ATTTREZZATURE INFORMATICHE</t>
  </si>
  <si>
    <t>Totale IMPORTO AMMISSIBILE</t>
  </si>
  <si>
    <t xml:space="preserve">N.B.: </t>
  </si>
  <si>
    <t>ATTENZIONE</t>
  </si>
  <si>
    <t>differenza non ammortazzibile da inpuutare su Overheads o  altri  fondi</t>
  </si>
  <si>
    <t>- le attrezzature possono essere utilizzate anche per altri progetti (si riduce la % di utilizzo sul progetto)</t>
  </si>
  <si>
    <t>SOSTENIBILITA' ECONOMICA DEL PROGETTO</t>
  </si>
  <si>
    <t>ENTRATE</t>
  </si>
  <si>
    <t>Contributo FRRB</t>
  </si>
  <si>
    <t>Costo nuovi contratti</t>
  </si>
  <si>
    <t xml:space="preserve">Quota acquisto attrezzature </t>
  </si>
  <si>
    <t>Costi ricerca contrattuale e consulenze</t>
  </si>
  <si>
    <t>Trattenuta UNIMI</t>
  </si>
  <si>
    <t>TOT USCITE EFFETTIVE</t>
  </si>
  <si>
    <t>SALDO CASSA DEVE ESSERE SEMPRE POSITIVO</t>
  </si>
  <si>
    <t xml:space="preserve">COFINANZIAMENTO UNIMI </t>
  </si>
  <si>
    <t>Costo personale strutturato</t>
  </si>
  <si>
    <t xml:space="preserve">Quota spese generali </t>
  </si>
  <si>
    <t>DELTA DEVE ESSERE SEMPRE UGUALE O MINORE DI ZERO</t>
  </si>
  <si>
    <t>Titolo progetto:</t>
  </si>
  <si>
    <t>Ente capofila:</t>
  </si>
  <si>
    <t xml:space="preserve">Proponente UNIMI: </t>
  </si>
  <si>
    <t xml:space="preserve"> le attrezzature scientifiche hanno un periodo di deprezzamento pari a 60  mesi,  quelle informatiche, hanno un periodo di deprezzamento pari a 36 mesi (si consiglia di acquistarle all'inizio del progetto)</t>
  </si>
  <si>
    <t>L'IRAP NON E' UN COSTO AMMISSIBILE</t>
  </si>
  <si>
    <t>ANNO 1</t>
  </si>
  <si>
    <t>ANNO 2</t>
  </si>
  <si>
    <t>ANNO 3</t>
  </si>
  <si>
    <t xml:space="preserve"> </t>
  </si>
  <si>
    <t>FONDAZIONE REGIONALE PER LA RICERCA BIOMEDICA
BANDO "FROM BED TO BENCH: THE WAY TO INNOVATION" - 
2024</t>
  </si>
  <si>
    <t>PERSONALE STRUTTURATO (SOLO FIGURATIVO, NON VIENE ESPOSTO A BUDGET)
Vedi bando (Paragrafo 7): "Ai soli fini della valutazione della effettiva fattibilità della proposta progettuale, potranno essere considerate anche le ore di lavoro dedicate al progetto da parte del personale assunto a tempo indeterminato. Tale informazione andrà inserita nella sezione della Full Proposal"</t>
  </si>
  <si>
    <r>
      <t xml:space="preserve">I PROGETTI DOVRANNO COMPORTARE SPESE AMMISSIBILI </t>
    </r>
    <r>
      <rPr>
        <u/>
        <sz val="11"/>
        <color theme="1"/>
        <rFont val="Calibri"/>
        <family val="2"/>
        <scheme val="minor"/>
      </rPr>
      <t>COMPLESSIVE</t>
    </r>
    <r>
      <rPr>
        <sz val="11"/>
        <color theme="1"/>
        <rFont val="Calibri"/>
        <family val="2"/>
        <scheme val="minor"/>
      </rPr>
      <t xml:space="preserve"> PER UN </t>
    </r>
    <r>
      <rPr>
        <b/>
        <sz val="11"/>
        <color theme="1"/>
        <rFont val="Calibri"/>
        <family val="2"/>
        <scheme val="minor"/>
      </rPr>
      <t xml:space="preserve">MASSIMO DI 2.000.000,00 EURO. </t>
    </r>
    <r>
      <rPr>
        <sz val="11"/>
        <color theme="1"/>
        <rFont val="Calibri"/>
        <family val="2"/>
        <scheme val="minor"/>
      </rPr>
      <t xml:space="preserve">Il contributo copre fino al </t>
    </r>
    <r>
      <rPr>
        <b/>
        <sz val="11"/>
        <color theme="1"/>
        <rFont val="Calibri"/>
        <family val="2"/>
        <scheme val="minor"/>
      </rPr>
      <t>100% dei costi total</t>
    </r>
    <r>
      <rPr>
        <sz val="11"/>
        <color theme="1"/>
        <rFont val="Calibri"/>
        <family val="2"/>
        <scheme val="minor"/>
      </rPr>
      <t>i di progetto.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Ogni partner dovrà sostenere </t>
    </r>
    <r>
      <rPr>
        <b/>
        <sz val="11"/>
        <color theme="1"/>
        <rFont val="Calibri"/>
        <family val="2"/>
        <scheme val="minor"/>
      </rPr>
      <t>almeno il 15%</t>
    </r>
    <r>
      <rPr>
        <sz val="11"/>
        <color theme="1"/>
        <rFont val="Calibri"/>
        <family val="2"/>
        <scheme val="minor"/>
      </rPr>
      <t xml:space="preserve"> dei costi totali di progetto.</t>
    </r>
  </si>
  <si>
    <t xml:space="preserve">e) Costi per prestazioni professionali di terzi (subcontracting) </t>
  </si>
  <si>
    <r>
      <t xml:space="preserve">Le seguenti tipologie di costo </t>
    </r>
    <r>
      <rPr>
        <b/>
        <sz val="11"/>
        <color theme="1"/>
        <rFont val="Calibri"/>
        <family val="2"/>
        <scheme val="minor"/>
      </rPr>
      <t>non sono ammissibili</t>
    </r>
    <r>
      <rPr>
        <sz val="11"/>
        <color theme="1"/>
        <rFont val="Calibri"/>
        <family val="2"/>
        <scheme val="minor"/>
      </rPr>
      <t>:
• Rendimento del capitale o di un investimento;
• Costi del debito;
• Accantonamenti (per costi ed oneri, perdite su crediti, etc.);
• Interessi dovuti;
• Spese eccessive o imprudenti;
• Perdite su cambi;
• Oneri bancari relativi ai trasferimenti di fondi da FRRB;
• Imposte indirette e l’IVA, quando il Beneficiario è in grado di recuperarla;
• Costi rimborsati in relazione ad un altro finanziamento;
• Pagamenti in contanti;
• Pagamenti effettuati direttamente da dipendenti/addetti del Beneficiario;
• Spese relative ad autofatturazioni e le spese effettuate e/o fatturate al Partner da società con rapporti di controllo o collegamento così definito ai sensi dell’articolo 2359 del c.c. o che abbiano in comune soci, amministratori o procuratori con poteri di rappresentanza ed inoltre le spese in cui vi siano elementi di vincolo o collusione tra le parti contraenti (ad esempio per motivi di affinità e parentela);
• Fatturazione delle prestazioni tra Partner dello stesso partenariato oppure tra persone fisiche aventi rapporti di cointeressenza con imprese di uno stesso raggruppamento e altri partner. In via d’eccezione tali spese potranno essere ammissibili solo a condizione che il partner documenti, tramite benchmark di mercato, che tale soggetto (fisico o giuridico) sia unico fornitore anche a livello internazionale, di tale strumentazione/servizio nel mercato. Tale eccezione non si applica in caso di cointeressenza;
• Spese sostenute per adeguamenti ad obblighi di legge, per la manutenzione ordinaria di impianti, macchinari e attrezzature.
Oltre alle tipologie sopra elencate non sono inoltre considerati ammissibili le seguenti tipologie di spesa: 
a) il salario del Responsabile Scientifico nel caso in cui sia titolare di un contratto a tempo indeterminato con il Beneficiario facente parte del Partenariato;
b) le iscrizioni ad associazioni o società scientifiche, abbonamenti a giornali/riviste scientifiche; 
c) l’affitto e la manutenzione di edifici; 
d) le spese di manutenzione di attrezzature e beni ammortizzabili;
e) l’acquisto di attrezzature di laboratorio di natura comune quali, ad esempio, incubatori, cappe, freezer e loro manutenzione; 
f) l’acquisto di personal computer; 
g) il costo di esami di laboratorio o diagnostici o prestazioni sanitarie già rimborsate in base alla Circolare 28/SAN del 21/10/1996;
h) i costi di attivazione della garanzia fideiussoria.</t>
    </r>
  </si>
  <si>
    <r>
      <rPr>
        <b/>
        <sz val="11"/>
        <color theme="1"/>
        <rFont val="Calibri"/>
        <family val="2"/>
        <scheme val="minor"/>
      </rPr>
      <t>Massimali per ciascuna voce di costo:</t>
    </r>
    <r>
      <rPr>
        <sz val="11"/>
        <color theme="1"/>
        <rFont val="Calibri"/>
        <family val="2"/>
        <scheme val="minor"/>
      </rPr>
      <t xml:space="preserve">
• Costi del </t>
    </r>
    <r>
      <rPr>
        <u/>
        <sz val="11"/>
        <color theme="1"/>
        <rFont val="Calibri"/>
        <family val="2"/>
        <scheme val="minor"/>
      </rPr>
      <t>personale</t>
    </r>
    <r>
      <rPr>
        <sz val="11"/>
        <color theme="1"/>
        <rFont val="Calibri"/>
        <family val="2"/>
        <scheme val="minor"/>
      </rPr>
      <t>: non potrà superare la soglia del 40% del contributo totale richiesto da ciascun partner;
• Costi di</t>
    </r>
    <r>
      <rPr>
        <u/>
        <sz val="11"/>
        <color theme="1"/>
        <rFont val="Calibri"/>
        <family val="2"/>
        <scheme val="minor"/>
      </rPr>
      <t xml:space="preserve"> viaggio e trasferta</t>
    </r>
    <r>
      <rPr>
        <sz val="11"/>
        <color theme="1"/>
        <rFont val="Calibri"/>
        <family val="2"/>
        <scheme val="minor"/>
      </rPr>
      <t xml:space="preserve">: non potrà superare la soglia del 5% del contributo totale richiesto da ciascun partner.
• Costi di </t>
    </r>
    <r>
      <rPr>
        <u/>
        <sz val="11"/>
        <color theme="1"/>
        <rFont val="Calibri"/>
        <family val="2"/>
        <scheme val="minor"/>
      </rPr>
      <t>ammortamento, noleggio o leasing di strumenti</t>
    </r>
    <r>
      <rPr>
        <sz val="11"/>
        <color theme="1"/>
        <rFont val="Calibri"/>
        <family val="2"/>
        <scheme val="minor"/>
      </rPr>
      <t xml:space="preserve">: non potrà superare la soglia del 20% del contributo totale richiesto da ciascun 
partner
</t>
    </r>
    <r>
      <rPr>
        <sz val="11"/>
        <rFont val="Calibri"/>
        <family val="2"/>
        <scheme val="minor"/>
      </rPr>
      <t xml:space="preserve">• Costi per </t>
    </r>
    <r>
      <rPr>
        <u/>
        <sz val="11"/>
        <rFont val="Calibri"/>
        <family val="2"/>
        <scheme val="minor"/>
      </rPr>
      <t>prestazioni professionali di terzi</t>
    </r>
    <r>
      <rPr>
        <sz val="11"/>
        <rFont val="Calibri"/>
        <family val="2"/>
        <scheme val="minor"/>
      </rPr>
      <t xml:space="preserve">: non potrà superare la soglia del 10% del contributo totale richiesto da ciascun partner;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
• Acquisto di </t>
    </r>
    <r>
      <rPr>
        <u/>
        <sz val="11"/>
        <color theme="1"/>
        <rFont val="Calibri"/>
        <family val="2"/>
        <scheme val="minor"/>
      </rPr>
      <t>materiali di consumo</t>
    </r>
    <r>
      <rPr>
        <sz val="11"/>
        <color theme="1"/>
        <rFont val="Calibri"/>
        <family val="2"/>
        <scheme val="minor"/>
      </rPr>
      <t>: non sono previsti massimali; tuttavia, le linee guida di rendicontazione prevedono che l'80% del finanziamento allocato per questa voce di costo venga effettivamente speso nei primi due anni.</t>
    </r>
  </si>
  <si>
    <t>Da utilizzare per la distribuzione dei costi nei 3 anni di progetto:</t>
  </si>
  <si>
    <t>voci (b), (c), (f)</t>
  </si>
  <si>
    <t>Overheads</t>
  </si>
  <si>
    <t>COSTI REALI</t>
  </si>
  <si>
    <t>Compilare solo celle gialle</t>
  </si>
  <si>
    <t>Totale (da foglio "BudgetTotale")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</si>
</sst>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€&quot;\ #,##0.00"/>
    <numFmt numFmtId="166" formatCode="_-* #,##0.00\ [$€-410]_-;\-* #,##0.00\ [$€-410]_-;_-* &quot;-&quot;??\ [$€-410]_-;_-@_-"/>
  </numFmts>
  <fonts count="4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 Black"/>
      <family val="2"/>
    </font>
    <font>
      <b/>
      <sz val="11"/>
      <color theme="1"/>
      <name val="Arial Black"/>
      <family val="2"/>
    </font>
    <font>
      <b/>
      <sz val="12"/>
      <color theme="1"/>
      <name val="Arial Black"/>
      <family val="2"/>
    </font>
    <font>
      <i/>
      <sz val="11"/>
      <color theme="0" tint="-0.499984740745262"/>
      <name val="Arial Unicode MS"/>
    </font>
    <font>
      <i/>
      <sz val="11"/>
      <color theme="0" tint="-0.499984740745262"/>
      <name val="Calibri"/>
      <family val="2"/>
      <scheme val="minor"/>
    </font>
    <font>
      <sz val="11"/>
      <color theme="1"/>
      <name val="Arial Black"/>
      <family val="2"/>
    </font>
    <font>
      <sz val="10"/>
      <name val="Calibri"/>
      <family val="2"/>
      <scheme val="minor"/>
    </font>
    <font>
      <sz val="2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0"/>
      <color indexed="64"/>
      <name val="Calibri"/>
      <family val="2"/>
      <scheme val="minor"/>
    </font>
    <font>
      <sz val="18"/>
      <name val="Calibri"/>
      <family val="2"/>
      <scheme val="minor"/>
    </font>
    <font>
      <b/>
      <sz val="9"/>
      <color indexed="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indexed="6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Arial Black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color theme="0" tint="-0.34998626667073579"/>
      <name val="Arial Unicode MS"/>
    </font>
    <font>
      <i/>
      <sz val="11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1"/>
      <color theme="0"/>
      <name val="Arial Unicode MS"/>
    </font>
  </fonts>
  <fills count="28">
    <fill>
      <patternFill patternType="none"/>
    </fill>
    <fill>
      <patternFill patternType="gray125"/>
    </fill>
    <fill>
      <patternFill patternType="solid">
        <fgColor theme="8" tint="0.39997558519241921"/>
        <bgColor theme="8" tint="0.39997558519241921"/>
      </patternFill>
    </fill>
    <fill>
      <patternFill patternType="solid">
        <fgColor indexed="43"/>
        <bgColor indexed="43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indexed="51"/>
        <bgColor indexed="51"/>
      </patternFill>
    </fill>
    <fill>
      <patternFill patternType="solid">
        <fgColor rgb="FFFFFF66"/>
        <bgColor rgb="FFFFFF66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C000"/>
        <bgColor rgb="FFFFC000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0" tint="-0.499984740745262"/>
        <bgColor theme="0" tint="-0.49998474074526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theme="0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theme="0" tint="-0.249977111117893"/>
      </patternFill>
    </fill>
    <fill>
      <patternFill patternType="solid">
        <fgColor rgb="FFFFFF99"/>
        <bgColor indexed="26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5" fillId="0" borderId="0"/>
    <xf numFmtId="43" fontId="5" fillId="0" borderId="0"/>
    <xf numFmtId="0" fontId="5" fillId="0" borderId="0"/>
    <xf numFmtId="164" fontId="25" fillId="0" borderId="0"/>
  </cellStyleXfs>
  <cellXfs count="171">
    <xf numFmtId="0" fontId="0" fillId="0" borderId="0" xfId="0"/>
    <xf numFmtId="0" fontId="13" fillId="9" borderId="12" xfId="3" applyFont="1" applyFill="1" applyBorder="1" applyAlignment="1" applyProtection="1">
      <alignment vertical="center"/>
      <protection locked="0"/>
    </xf>
    <xf numFmtId="43" fontId="0" fillId="9" borderId="12" xfId="2" applyFont="1" applyFill="1" applyBorder="1" applyAlignment="1" applyProtection="1">
      <alignment vertical="center"/>
      <protection locked="0"/>
    </xf>
    <xf numFmtId="0" fontId="13" fillId="9" borderId="12" xfId="3" applyFont="1" applyFill="1" applyBorder="1" applyAlignment="1" applyProtection="1">
      <alignment horizontal="center" vertical="center"/>
      <protection locked="0"/>
    </xf>
    <xf numFmtId="43" fontId="13" fillId="9" borderId="12" xfId="2" applyFont="1" applyFill="1" applyBorder="1" applyAlignment="1" applyProtection="1">
      <alignment vertical="center"/>
      <protection locked="0"/>
    </xf>
    <xf numFmtId="0" fontId="6" fillId="20" borderId="1" xfId="0" applyFont="1" applyFill="1" applyBorder="1" applyAlignment="1" applyProtection="1">
      <alignment vertical="center" wrapText="1"/>
      <protection locked="0"/>
    </xf>
    <xf numFmtId="0" fontId="6" fillId="20" borderId="7" xfId="0" applyFont="1" applyFill="1" applyBorder="1" applyAlignment="1" applyProtection="1">
      <alignment vertical="center" wrapText="1"/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6" xfId="0" applyFont="1" applyBorder="1"/>
    <xf numFmtId="0" fontId="0" fillId="0" borderId="13" xfId="0" applyBorder="1"/>
    <xf numFmtId="0" fontId="0" fillId="0" borderId="18" xfId="0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6" borderId="12" xfId="0" applyFill="1" applyBorder="1" applyAlignment="1">
      <alignment horizontal="center" vertical="center" wrapText="1"/>
    </xf>
    <xf numFmtId="165" fontId="0" fillId="6" borderId="12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12" xfId="0" applyNumberFormat="1" applyBorder="1"/>
    <xf numFmtId="0" fontId="6" fillId="6" borderId="12" xfId="0" applyFont="1" applyFill="1" applyBorder="1" applyAlignment="1">
      <alignment vertical="center"/>
    </xf>
    <xf numFmtId="165" fontId="6" fillId="6" borderId="12" xfId="0" applyNumberFormat="1" applyFont="1" applyFill="1" applyBorder="1" applyAlignment="1">
      <alignment vertical="center"/>
    </xf>
    <xf numFmtId="165" fontId="6" fillId="6" borderId="12" xfId="0" applyNumberFormat="1" applyFont="1" applyFill="1" applyBorder="1"/>
    <xf numFmtId="0" fontId="6" fillId="0" borderId="0" xfId="0" applyFont="1"/>
    <xf numFmtId="165" fontId="0" fillId="0" borderId="0" xfId="0" applyNumberFormat="1"/>
    <xf numFmtId="0" fontId="13" fillId="0" borderId="0" xfId="3" applyFont="1"/>
    <xf numFmtId="43" fontId="0" fillId="0" borderId="0" xfId="2" applyFont="1"/>
    <xf numFmtId="0" fontId="17" fillId="8" borderId="12" xfId="3" applyFont="1" applyFill="1" applyBorder="1" applyAlignment="1">
      <alignment horizontal="center" vertical="center"/>
    </xf>
    <xf numFmtId="0" fontId="13" fillId="0" borderId="12" xfId="3" applyFont="1" applyBorder="1"/>
    <xf numFmtId="43" fontId="0" fillId="0" borderId="14" xfId="2" applyFont="1" applyBorder="1"/>
    <xf numFmtId="0" fontId="15" fillId="12" borderId="12" xfId="3" applyFont="1" applyFill="1" applyBorder="1" applyAlignment="1">
      <alignment horizontal="center" vertical="center" wrapText="1"/>
    </xf>
    <xf numFmtId="43" fontId="15" fillId="12" borderId="12" xfId="2" applyFont="1" applyFill="1" applyBorder="1" applyAlignment="1">
      <alignment horizontal="center" vertical="center" wrapText="1"/>
    </xf>
    <xf numFmtId="0" fontId="15" fillId="13" borderId="12" xfId="3" applyFont="1" applyFill="1" applyBorder="1" applyAlignment="1">
      <alignment horizontal="center" vertical="center" wrapText="1"/>
    </xf>
    <xf numFmtId="0" fontId="13" fillId="0" borderId="14" xfId="3" applyFont="1" applyBorder="1"/>
    <xf numFmtId="0" fontId="21" fillId="0" borderId="0" xfId="3" applyFont="1" applyAlignment="1">
      <alignment textRotation="90"/>
    </xf>
    <xf numFmtId="0" fontId="13" fillId="14" borderId="12" xfId="3" applyFont="1" applyFill="1" applyBorder="1" applyAlignment="1">
      <alignment horizontal="center" vertical="center"/>
    </xf>
    <xf numFmtId="43" fontId="13" fillId="4" borderId="12" xfId="2" applyFont="1" applyFill="1" applyBorder="1" applyAlignment="1">
      <alignment vertical="center"/>
    </xf>
    <xf numFmtId="43" fontId="13" fillId="0" borderId="0" xfId="3" applyNumberFormat="1" applyFont="1"/>
    <xf numFmtId="0" fontId="13" fillId="0" borderId="12" xfId="3" applyFont="1" applyBorder="1" applyAlignment="1">
      <alignment vertical="center"/>
    </xf>
    <xf numFmtId="43" fontId="0" fillId="0" borderId="12" xfId="2" applyFont="1" applyBorder="1" applyAlignment="1">
      <alignment vertical="center"/>
    </xf>
    <xf numFmtId="0" fontId="15" fillId="15" borderId="12" xfId="3" applyFont="1" applyFill="1" applyBorder="1" applyAlignment="1">
      <alignment horizontal="center" vertical="center"/>
    </xf>
    <xf numFmtId="43" fontId="15" fillId="15" borderId="12" xfId="2" applyFont="1" applyFill="1" applyBorder="1" applyAlignment="1">
      <alignment vertical="center"/>
    </xf>
    <xf numFmtId="0" fontId="15" fillId="4" borderId="12" xfId="3" applyFont="1" applyFill="1" applyBorder="1" applyAlignment="1">
      <alignment wrapText="1"/>
    </xf>
    <xf numFmtId="43" fontId="13" fillId="4" borderId="12" xfId="3" applyNumberFormat="1" applyFont="1" applyFill="1" applyBorder="1"/>
    <xf numFmtId="0" fontId="13" fillId="4" borderId="12" xfId="3" applyFont="1" applyFill="1" applyBorder="1"/>
    <xf numFmtId="0" fontId="13" fillId="4" borderId="12" xfId="3" applyFont="1" applyFill="1" applyBorder="1" applyAlignment="1">
      <alignment horizontal="center" vertical="center"/>
    </xf>
    <xf numFmtId="43" fontId="15" fillId="4" borderId="12" xfId="2" applyFont="1" applyFill="1" applyBorder="1" applyAlignment="1">
      <alignment vertical="center"/>
    </xf>
    <xf numFmtId="0" fontId="13" fillId="0" borderId="8" xfId="3" applyFont="1" applyBorder="1"/>
    <xf numFmtId="0" fontId="15" fillId="0" borderId="8" xfId="3" applyFont="1" applyBorder="1"/>
    <xf numFmtId="43" fontId="15" fillId="10" borderId="12" xfId="3" applyNumberFormat="1" applyFont="1" applyFill="1" applyBorder="1"/>
    <xf numFmtId="0" fontId="6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43" fontId="23" fillId="13" borderId="12" xfId="1" applyFont="1" applyFill="1" applyBorder="1" applyAlignment="1">
      <alignment horizontal="center" vertical="center"/>
    </xf>
    <xf numFmtId="0" fontId="6" fillId="17" borderId="12" xfId="0" applyFont="1" applyFill="1" applyBorder="1" applyAlignment="1">
      <alignment horizontal="center" vertical="center" wrapText="1"/>
    </xf>
    <xf numFmtId="43" fontId="6" fillId="17" borderId="12" xfId="1" applyFont="1" applyFill="1" applyBorder="1" applyAlignment="1">
      <alignment horizontal="center" vertical="center" wrapText="1"/>
    </xf>
    <xf numFmtId="2" fontId="23" fillId="0" borderId="12" xfId="4" applyNumberFormat="1" applyFont="1" applyBorder="1" applyAlignment="1">
      <alignment wrapText="1"/>
    </xf>
    <xf numFmtId="0" fontId="0" fillId="0" borderId="12" xfId="0" applyBorder="1"/>
    <xf numFmtId="2" fontId="25" fillId="0" borderId="12" xfId="4" applyNumberFormat="1" applyBorder="1"/>
    <xf numFmtId="0" fontId="23" fillId="0" borderId="12" xfId="0" applyFont="1" applyBorder="1" applyAlignment="1">
      <alignment wrapText="1"/>
    </xf>
    <xf numFmtId="0" fontId="23" fillId="0" borderId="12" xfId="0" applyFont="1" applyBorder="1"/>
    <xf numFmtId="2" fontId="6" fillId="0" borderId="12" xfId="4" applyNumberFormat="1" applyFont="1" applyBorder="1" applyAlignment="1">
      <alignment horizontal="left"/>
    </xf>
    <xf numFmtId="2" fontId="25" fillId="0" borderId="12" xfId="4" applyNumberFormat="1" applyBorder="1" applyAlignment="1">
      <alignment horizontal="left"/>
    </xf>
    <xf numFmtId="43" fontId="6" fillId="13" borderId="12" xfId="1" applyFont="1" applyFill="1" applyBorder="1" applyAlignment="1">
      <alignment horizontal="center" vertical="center"/>
    </xf>
    <xf numFmtId="43" fontId="25" fillId="18" borderId="12" xfId="1" applyFill="1" applyBorder="1" applyAlignment="1">
      <alignment horizontal="center" vertical="center"/>
    </xf>
    <xf numFmtId="43" fontId="6" fillId="13" borderId="12" xfId="1" applyFont="1" applyFill="1" applyBorder="1"/>
    <xf numFmtId="43" fontId="25" fillId="13" borderId="12" xfId="1" applyFill="1" applyBorder="1"/>
    <xf numFmtId="43" fontId="25" fillId="18" borderId="12" xfId="1" applyFill="1" applyBorder="1"/>
    <xf numFmtId="165" fontId="12" fillId="0" borderId="12" xfId="1" applyNumberFormat="1" applyFont="1" applyBorder="1" applyAlignment="1">
      <alignment horizontal="right" vertical="center" wrapText="1"/>
    </xf>
    <xf numFmtId="165" fontId="11" fillId="4" borderId="12" xfId="1" applyNumberFormat="1" applyFont="1" applyFill="1" applyBorder="1" applyAlignment="1">
      <alignment horizontal="right" vertical="center"/>
    </xf>
    <xf numFmtId="165" fontId="25" fillId="4" borderId="12" xfId="1" applyNumberFormat="1" applyFill="1" applyBorder="1" applyAlignment="1">
      <alignment horizontal="right" vertical="center"/>
    </xf>
    <xf numFmtId="165" fontId="25" fillId="22" borderId="12" xfId="1" applyNumberFormat="1" applyFill="1" applyBorder="1" applyAlignment="1" applyProtection="1">
      <alignment horizontal="right" vertical="center"/>
      <protection locked="0"/>
    </xf>
    <xf numFmtId="165" fontId="25" fillId="3" borderId="12" xfId="1" applyNumberFormat="1" applyFill="1" applyBorder="1" applyAlignment="1" applyProtection="1">
      <alignment horizontal="right" vertical="center"/>
      <protection locked="0"/>
    </xf>
    <xf numFmtId="165" fontId="6" fillId="4" borderId="12" xfId="1" applyNumberFormat="1" applyFont="1" applyFill="1" applyBorder="1" applyAlignment="1">
      <alignment horizontal="right" vertical="center"/>
    </xf>
    <xf numFmtId="165" fontId="25" fillId="0" borderId="12" xfId="1" applyNumberFormat="1" applyBorder="1" applyAlignment="1">
      <alignment horizontal="right" vertical="center"/>
    </xf>
    <xf numFmtId="165" fontId="4" fillId="6" borderId="12" xfId="0" applyNumberFormat="1" applyFont="1" applyFill="1" applyBorder="1" applyAlignment="1">
      <alignment horizontal="center" vertical="center" wrapText="1"/>
    </xf>
    <xf numFmtId="0" fontId="39" fillId="24" borderId="11" xfId="0" applyFont="1" applyFill="1" applyBorder="1" applyAlignment="1">
      <alignment horizontal="left" vertical="center"/>
    </xf>
    <xf numFmtId="165" fontId="40" fillId="25" borderId="12" xfId="1" applyNumberFormat="1" applyFont="1" applyFill="1" applyBorder="1" applyAlignment="1">
      <alignment horizontal="right" vertical="center"/>
    </xf>
    <xf numFmtId="0" fontId="2" fillId="0" borderId="0" xfId="0" applyFont="1"/>
    <xf numFmtId="2" fontId="2" fillId="0" borderId="12" xfId="4" applyNumberFormat="1" applyFont="1" applyBorder="1"/>
    <xf numFmtId="0" fontId="4" fillId="26" borderId="12" xfId="0" applyFont="1" applyFill="1" applyBorder="1" applyProtection="1">
      <protection locked="0"/>
    </xf>
    <xf numFmtId="0" fontId="0" fillId="26" borderId="12" xfId="0" applyFill="1" applyBorder="1" applyProtection="1">
      <protection locked="0"/>
    </xf>
    <xf numFmtId="165" fontId="0" fillId="20" borderId="12" xfId="0" applyNumberFormat="1" applyFill="1" applyBorder="1" applyProtection="1">
      <protection locked="0"/>
    </xf>
    <xf numFmtId="166" fontId="40" fillId="25" borderId="12" xfId="1" applyNumberFormat="1" applyFont="1" applyFill="1" applyBorder="1" applyAlignment="1">
      <alignment horizontal="right" vertical="center"/>
    </xf>
    <xf numFmtId="166" fontId="0" fillId="23" borderId="12" xfId="0" applyNumberFormat="1" applyFill="1" applyBorder="1"/>
    <xf numFmtId="166" fontId="0" fillId="20" borderId="12" xfId="0" applyNumberFormat="1" applyFill="1" applyBorder="1"/>
    <xf numFmtId="0" fontId="42" fillId="0" borderId="0" xfId="0" applyFont="1"/>
    <xf numFmtId="0" fontId="43" fillId="0" borderId="0" xfId="0" applyFont="1"/>
    <xf numFmtId="0" fontId="2" fillId="21" borderId="0" xfId="0" applyFont="1" applyFill="1" applyBorder="1" applyAlignment="1">
      <alignment vertical="top" wrapText="1"/>
    </xf>
    <xf numFmtId="0" fontId="3" fillId="21" borderId="0" xfId="0" applyFont="1" applyFill="1" applyBorder="1" applyAlignment="1">
      <alignment vertical="top" wrapText="1"/>
    </xf>
    <xf numFmtId="0" fontId="3" fillId="21" borderId="22" xfId="0" applyFont="1" applyFill="1" applyBorder="1" applyAlignment="1">
      <alignment horizontal="left" vertical="top" wrapText="1"/>
    </xf>
    <xf numFmtId="0" fontId="3" fillId="21" borderId="25" xfId="0" applyFont="1" applyFill="1" applyBorder="1" applyAlignment="1">
      <alignment horizontal="left" vertical="top" wrapText="1"/>
    </xf>
    <xf numFmtId="0" fontId="3" fillId="21" borderId="23" xfId="0" applyFont="1" applyFill="1" applyBorder="1" applyAlignment="1">
      <alignment horizontal="left" vertical="top" wrapText="1"/>
    </xf>
    <xf numFmtId="0" fontId="3" fillId="21" borderId="0" xfId="0" applyFont="1" applyFill="1" applyBorder="1" applyAlignment="1">
      <alignment horizontal="left" vertical="top" wrapText="1"/>
    </xf>
    <xf numFmtId="0" fontId="3" fillId="21" borderId="24" xfId="0" applyFont="1" applyFill="1" applyBorder="1" applyAlignment="1">
      <alignment horizontal="left" vertical="top" wrapText="1"/>
    </xf>
    <xf numFmtId="0" fontId="3" fillId="21" borderId="26" xfId="0" applyFont="1" applyFill="1" applyBorder="1" applyAlignment="1">
      <alignment horizontal="left" vertical="top" wrapText="1"/>
    </xf>
    <xf numFmtId="0" fontId="8" fillId="3" borderId="19" xfId="0" applyFont="1" applyFill="1" applyBorder="1" applyAlignment="1">
      <alignment horizontal="center" vertical="center" textRotation="90" wrapText="1"/>
    </xf>
    <xf numFmtId="0" fontId="8" fillId="3" borderId="20" xfId="0" applyFont="1" applyFill="1" applyBorder="1" applyAlignment="1">
      <alignment horizontal="center" vertical="center" textRotation="90" wrapText="1"/>
    </xf>
    <xf numFmtId="0" fontId="8" fillId="3" borderId="21" xfId="0" applyFont="1" applyFill="1" applyBorder="1" applyAlignment="1">
      <alignment horizontal="center" vertical="center" textRotation="90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4" fillId="21" borderId="12" xfId="0" applyFont="1" applyFill="1" applyBorder="1" applyAlignment="1">
      <alignment horizontal="center"/>
    </xf>
    <xf numFmtId="0" fontId="0" fillId="21" borderId="12" xfId="0" applyFill="1" applyBorder="1" applyAlignment="1">
      <alignment horizontal="center"/>
    </xf>
    <xf numFmtId="0" fontId="3" fillId="21" borderId="12" xfId="0" applyFont="1" applyFill="1" applyBorder="1" applyAlignment="1">
      <alignment horizontal="center" vertical="top" wrapText="1"/>
    </xf>
    <xf numFmtId="0" fontId="0" fillId="21" borderId="12" xfId="0" applyFill="1" applyBorder="1" applyAlignment="1">
      <alignment horizontal="center" vertical="top" wrapText="1"/>
    </xf>
    <xf numFmtId="0" fontId="28" fillId="21" borderId="12" xfId="0" applyFont="1" applyFill="1" applyBorder="1" applyAlignment="1">
      <alignment horizontal="center" wrapText="1"/>
    </xf>
    <xf numFmtId="0" fontId="3" fillId="5" borderId="12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6" fillId="6" borderId="14" xfId="0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26" borderId="14" xfId="0" applyFill="1" applyBorder="1" applyAlignment="1" applyProtection="1">
      <alignment horizontal="left" vertical="center"/>
      <protection locked="0"/>
    </xf>
    <xf numFmtId="0" fontId="0" fillId="26" borderId="15" xfId="0" applyFill="1" applyBorder="1" applyAlignment="1" applyProtection="1">
      <alignment horizontal="left" vertical="center"/>
      <protection locked="0"/>
    </xf>
    <xf numFmtId="0" fontId="0" fillId="26" borderId="16" xfId="0" applyFill="1" applyBorder="1" applyAlignment="1" applyProtection="1">
      <alignment horizontal="left" vertical="center"/>
      <protection locked="0"/>
    </xf>
    <xf numFmtId="0" fontId="4" fillId="26" borderId="14" xfId="0" applyFont="1" applyFill="1" applyBorder="1" applyAlignment="1" applyProtection="1">
      <alignment horizontal="left" vertical="center"/>
      <protection locked="0"/>
    </xf>
    <xf numFmtId="0" fontId="14" fillId="7" borderId="12" xfId="3" applyFont="1" applyFill="1" applyBorder="1" applyAlignment="1">
      <alignment horizontal="center" vertical="center" wrapText="1"/>
    </xf>
    <xf numFmtId="0" fontId="15" fillId="0" borderId="8" xfId="3" applyFont="1" applyBorder="1" applyAlignment="1"/>
    <xf numFmtId="0" fontId="15" fillId="0" borderId="0" xfId="3" applyFont="1" applyAlignment="1"/>
    <xf numFmtId="0" fontId="34" fillId="0" borderId="12" xfId="3" applyFont="1" applyBorder="1" applyAlignment="1">
      <alignment horizontal="center" vertical="center" wrapText="1"/>
    </xf>
    <xf numFmtId="0" fontId="16" fillId="0" borderId="12" xfId="3" applyFont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 wrapText="1"/>
    </xf>
    <xf numFmtId="0" fontId="15" fillId="9" borderId="12" xfId="3" applyFont="1" applyFill="1" applyBorder="1" applyAlignment="1">
      <alignment horizontal="center" vertical="center" textRotation="90"/>
    </xf>
    <xf numFmtId="0" fontId="13" fillId="9" borderId="12" xfId="3" applyFont="1" applyFill="1" applyBorder="1" applyAlignment="1"/>
    <xf numFmtId="0" fontId="35" fillId="10" borderId="12" xfId="3" applyFont="1" applyFill="1" applyBorder="1" applyAlignment="1"/>
    <xf numFmtId="0" fontId="19" fillId="10" borderId="12" xfId="3" applyFont="1" applyFill="1" applyBorder="1" applyAlignment="1"/>
    <xf numFmtId="0" fontId="33" fillId="10" borderId="12" xfId="3" applyFont="1" applyFill="1" applyBorder="1" applyAlignment="1">
      <alignment horizontal="center" vertical="center" wrapText="1"/>
    </xf>
    <xf numFmtId="0" fontId="18" fillId="10" borderId="12" xfId="3" applyFont="1" applyFill="1" applyBorder="1" applyAlignment="1">
      <alignment horizontal="center" vertical="center" wrapText="1"/>
    </xf>
    <xf numFmtId="0" fontId="20" fillId="11" borderId="12" xfId="3" applyFont="1" applyFill="1" applyBorder="1" applyAlignment="1">
      <alignment horizontal="center" vertical="center" wrapText="1"/>
    </xf>
    <xf numFmtId="0" fontId="15" fillId="0" borderId="12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22" fillId="10" borderId="12" xfId="3" applyFont="1" applyFill="1" applyBorder="1" applyAlignment="1">
      <alignment vertical="center"/>
    </xf>
    <xf numFmtId="0" fontId="13" fillId="10" borderId="12" xfId="3" applyFont="1" applyFill="1" applyBorder="1" applyAlignment="1"/>
    <xf numFmtId="0" fontId="18" fillId="10" borderId="12" xfId="3" applyFont="1" applyFill="1" applyBorder="1" applyAlignment="1">
      <alignment wrapText="1"/>
    </xf>
    <xf numFmtId="0" fontId="13" fillId="0" borderId="8" xfId="3" applyFont="1" applyBorder="1" applyAlignment="1">
      <alignment wrapText="1"/>
    </xf>
    <xf numFmtId="0" fontId="13" fillId="0" borderId="0" xfId="3" applyFont="1" applyAlignment="1">
      <alignment wrapText="1"/>
    </xf>
    <xf numFmtId="0" fontId="13" fillId="0" borderId="8" xfId="3" quotePrefix="1" applyFont="1" applyBorder="1" applyAlignment="1"/>
    <xf numFmtId="0" fontId="13" fillId="0" borderId="0" xfId="3" applyFont="1" applyAlignment="1"/>
    <xf numFmtId="0" fontId="0" fillId="18" borderId="12" xfId="0" applyFill="1" applyBorder="1" applyAlignment="1">
      <alignment horizontal="left"/>
    </xf>
    <xf numFmtId="0" fontId="6" fillId="16" borderId="12" xfId="0" applyFont="1" applyFill="1" applyBorder="1" applyAlignment="1">
      <alignment horizontal="center" vertical="center" wrapText="1"/>
    </xf>
    <xf numFmtId="0" fontId="0" fillId="19" borderId="12" xfId="0" applyFill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39" fillId="24" borderId="27" xfId="0" applyFont="1" applyFill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30" fillId="0" borderId="27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6" fillId="0" borderId="28" xfId="0" applyFont="1" applyFill="1" applyBorder="1" applyAlignment="1">
      <alignment horizontal="center" wrapText="1"/>
    </xf>
    <xf numFmtId="166" fontId="44" fillId="24" borderId="29" xfId="0" applyNumberFormat="1" applyFont="1" applyFill="1" applyBorder="1" applyAlignment="1">
      <alignment horizontal="left" vertical="center"/>
    </xf>
    <xf numFmtId="166" fontId="44" fillId="27" borderId="29" xfId="0" applyNumberFormat="1" applyFont="1" applyFill="1" applyBorder="1" applyAlignment="1">
      <alignment horizontal="left" vertical="center"/>
    </xf>
    <xf numFmtId="166" fontId="44" fillId="27" borderId="30" xfId="0" applyNumberFormat="1" applyFont="1" applyFill="1" applyBorder="1" applyAlignment="1">
      <alignment horizontal="left" vertical="center"/>
    </xf>
    <xf numFmtId="0" fontId="28" fillId="0" borderId="9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center"/>
    </xf>
    <xf numFmtId="0" fontId="28" fillId="0" borderId="31" xfId="0" applyFont="1" applyFill="1" applyBorder="1" applyAlignment="1">
      <alignment horizontal="center"/>
    </xf>
    <xf numFmtId="166" fontId="40" fillId="25" borderId="11" xfId="1" applyNumberFormat="1" applyFont="1" applyFill="1" applyBorder="1" applyAlignment="1">
      <alignment horizontal="right" vertical="center"/>
    </xf>
    <xf numFmtId="166" fontId="40" fillId="25" borderId="32" xfId="1" applyNumberFormat="1" applyFont="1" applyFill="1" applyBorder="1" applyAlignment="1">
      <alignment horizontal="right" vertical="center"/>
    </xf>
    <xf numFmtId="166" fontId="0" fillId="23" borderId="11" xfId="0" applyNumberFormat="1" applyFill="1" applyBorder="1"/>
    <xf numFmtId="166" fontId="0" fillId="23" borderId="32" xfId="0" applyNumberFormat="1" applyFill="1" applyBorder="1"/>
    <xf numFmtId="166" fontId="0" fillId="20" borderId="11" xfId="0" applyNumberFormat="1" applyFill="1" applyBorder="1"/>
    <xf numFmtId="166" fontId="0" fillId="20" borderId="32" xfId="0" applyNumberFormat="1" applyFill="1" applyBorder="1"/>
    <xf numFmtId="166" fontId="0" fillId="23" borderId="33" xfId="0" applyNumberFormat="1" applyFill="1" applyBorder="1"/>
    <xf numFmtId="166" fontId="0" fillId="23" borderId="34" xfId="0" applyNumberFormat="1" applyFill="1" applyBorder="1"/>
    <xf numFmtId="166" fontId="0" fillId="23" borderId="35" xfId="0" applyNumberFormat="1" applyFill="1" applyBorder="1"/>
    <xf numFmtId="166" fontId="41" fillId="23" borderId="16" xfId="0" applyNumberFormat="1" applyFont="1" applyFill="1" applyBorder="1"/>
  </cellXfs>
  <cellStyles count="5">
    <cellStyle name="Migliaia" xfId="1" builtinId="3"/>
    <cellStyle name="Migliaia 4" xfId="2" xr:uid="{00000000-0005-0000-0000-000001000000}"/>
    <cellStyle name="Normale" xfId="0" builtinId="0"/>
    <cellStyle name="Normale 3" xfId="3" xr:uid="{00000000-0005-0000-0000-000003000000}"/>
    <cellStyle name="Valuta" xfId="4" builtinId="4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19</xdr:row>
      <xdr:rowOff>85723</xdr:rowOff>
    </xdr:from>
    <xdr:to>
      <xdr:col>2</xdr:col>
      <xdr:colOff>809625</xdr:colOff>
      <xdr:row>19</xdr:row>
      <xdr:rowOff>266700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3743325" y="6715124"/>
          <a:ext cx="685800" cy="180976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317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>
            <a:defRPr/>
          </a:pPr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</xdr:row>
      <xdr:rowOff>374650</xdr:rowOff>
    </xdr:from>
    <xdr:ext cx="184731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8E51EB2-9374-4072-89D9-C43B2D23AB13}"/>
            </a:ext>
          </a:extLst>
        </xdr:cNvPr>
        <xdr:cNvSpPr txBox="1"/>
      </xdr:nvSpPr>
      <xdr:spPr>
        <a:xfrm>
          <a:off x="10287000" y="32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="70" zoomScaleNormal="70" workbookViewId="0">
      <selection activeCell="C11" sqref="C11"/>
    </sheetView>
  </sheetViews>
  <sheetFormatPr defaultColWidth="9.1796875" defaultRowHeight="14.5"/>
  <cols>
    <col min="1" max="1" width="5.7265625" customWidth="1"/>
    <col min="2" max="2" width="57.1796875" customWidth="1"/>
    <col min="3" max="3" width="49.1796875" customWidth="1"/>
    <col min="4" max="4" width="2.54296875" customWidth="1"/>
    <col min="5" max="5" width="14.26953125" customWidth="1"/>
    <col min="8" max="8" width="21.36328125" customWidth="1"/>
    <col min="9" max="9" width="22.6328125" customWidth="1"/>
    <col min="10" max="10" width="59.7265625" customWidth="1"/>
  </cols>
  <sheetData>
    <row r="1" spans="1:10" ht="4.5" customHeight="1" thickBot="1"/>
    <row r="2" spans="1:10" ht="75" customHeight="1" thickBot="1">
      <c r="B2" s="104" t="s">
        <v>73</v>
      </c>
      <c r="C2" s="105"/>
    </row>
    <row r="3" spans="1:10" ht="10.5" customHeight="1" thickBot="1">
      <c r="B3" s="7"/>
      <c r="C3" s="8"/>
    </row>
    <row r="4" spans="1:10" ht="18.75" customHeight="1" thickBot="1">
      <c r="B4" s="9" t="s">
        <v>64</v>
      </c>
      <c r="C4" s="5"/>
    </row>
    <row r="5" spans="1:10" ht="8.25" customHeight="1" thickBot="1">
      <c r="B5" s="10"/>
      <c r="C5" s="11"/>
    </row>
    <row r="6" spans="1:10" ht="15.75" customHeight="1" thickBot="1">
      <c r="B6" s="12" t="s">
        <v>65</v>
      </c>
      <c r="C6" s="6"/>
    </row>
    <row r="7" spans="1:10" ht="8.25" customHeight="1" thickBot="1">
      <c r="B7" s="10"/>
      <c r="C7" s="11"/>
    </row>
    <row r="8" spans="1:10" ht="19.5" customHeight="1" thickBot="1">
      <c r="B8" s="9" t="s">
        <v>66</v>
      </c>
      <c r="C8" s="5"/>
    </row>
    <row r="9" spans="1:10" ht="15" customHeight="1" thickBot="1">
      <c r="B9" s="13"/>
      <c r="C9" s="14"/>
    </row>
    <row r="10" spans="1:10" ht="37.5" customHeight="1">
      <c r="A10" s="101" t="s">
        <v>0</v>
      </c>
      <c r="B10" s="15"/>
      <c r="C10" s="16"/>
    </row>
    <row r="11" spans="1:10" ht="21" customHeight="1">
      <c r="A11" s="102"/>
      <c r="B11" s="81" t="s">
        <v>1</v>
      </c>
      <c r="C11" s="82">
        <v>0</v>
      </c>
      <c r="H11" s="93" t="s">
        <v>78</v>
      </c>
      <c r="I11" s="94"/>
      <c r="J11" s="94"/>
    </row>
    <row r="12" spans="1:10" ht="20.25" customHeight="1" thickBot="1">
      <c r="A12" s="102"/>
      <c r="B12" s="17" t="s">
        <v>2</v>
      </c>
      <c r="C12" s="74">
        <f>CostiPersonale!K25</f>
        <v>0</v>
      </c>
      <c r="H12" s="94"/>
      <c r="I12" s="94"/>
      <c r="J12" s="94"/>
    </row>
    <row r="13" spans="1:10" ht="24.75" customHeight="1" thickBot="1">
      <c r="A13" s="102"/>
      <c r="B13" s="18" t="s">
        <v>3</v>
      </c>
      <c r="C13" s="75">
        <f>C12</f>
        <v>0</v>
      </c>
      <c r="E13" s="21" t="str">
        <f>IF(C13&lt;=C22*40%,"OK","ERROR")</f>
        <v>OK</v>
      </c>
      <c r="H13" s="94"/>
      <c r="I13" s="94"/>
      <c r="J13" s="94"/>
    </row>
    <row r="14" spans="1:10" ht="24.75" customHeight="1" thickBot="1">
      <c r="A14" s="102"/>
      <c r="B14" s="18" t="s">
        <v>4</v>
      </c>
      <c r="C14" s="76"/>
      <c r="E14" s="21" t="str">
        <f>IF(C14&lt;=C22*5%,"OK","ERROR")</f>
        <v>OK</v>
      </c>
      <c r="H14" s="94"/>
      <c r="I14" s="94"/>
      <c r="J14" s="94"/>
    </row>
    <row r="15" spans="1:10" ht="36.75" customHeight="1" thickBot="1">
      <c r="A15" s="102"/>
      <c r="B15" s="19" t="s">
        <v>5</v>
      </c>
      <c r="C15" s="76"/>
      <c r="H15" s="94"/>
      <c r="I15" s="94"/>
      <c r="J15" s="94"/>
    </row>
    <row r="16" spans="1:10" ht="42" customHeight="1" thickBot="1">
      <c r="A16" s="102"/>
      <c r="B16" s="20" t="s">
        <v>6</v>
      </c>
      <c r="C16" s="75">
        <f>'Ammortamento UNIMI   '!F18</f>
        <v>0</v>
      </c>
      <c r="E16" s="21" t="str">
        <f>IF(C16&lt;=C22*20%,"OK","ERROR")</f>
        <v>OK</v>
      </c>
      <c r="H16" s="94"/>
      <c r="I16" s="94"/>
      <c r="J16" s="94"/>
    </row>
    <row r="17" spans="1:10" ht="34.5" thickBot="1">
      <c r="A17" s="102"/>
      <c r="B17" s="20" t="s">
        <v>76</v>
      </c>
      <c r="C17" s="77"/>
      <c r="E17" s="21" t="str">
        <f>IF(C17&lt;= C22*10%,"OK","ERROR")</f>
        <v>OK</v>
      </c>
      <c r="H17" s="94"/>
      <c r="I17" s="94"/>
      <c r="J17" s="94"/>
    </row>
    <row r="18" spans="1:10" ht="34">
      <c r="A18" s="102"/>
      <c r="B18" s="19" t="s">
        <v>7</v>
      </c>
      <c r="C18" s="77"/>
    </row>
    <row r="19" spans="1:10" ht="17.5" thickBot="1">
      <c r="A19" s="103"/>
      <c r="B19" s="20" t="s">
        <v>8</v>
      </c>
      <c r="C19" s="75">
        <f>+(C13+C14+C15+C16+C18)*20%</f>
        <v>0</v>
      </c>
    </row>
    <row r="20" spans="1:10" ht="29.25" customHeight="1">
      <c r="B20" s="20" t="s">
        <v>9</v>
      </c>
      <c r="C20" s="78">
        <f>SUM(C13:C19)</f>
        <v>0</v>
      </c>
    </row>
    <row r="21" spans="1:10" ht="9.75" customHeight="1">
      <c r="B21" s="20"/>
      <c r="C21" s="79"/>
    </row>
    <row r="22" spans="1:10" ht="29.25" customHeight="1">
      <c r="B22" s="19" t="s">
        <v>10</v>
      </c>
      <c r="C22" s="73">
        <f>C20</f>
        <v>0</v>
      </c>
    </row>
    <row r="24" spans="1:10" ht="14.5" customHeight="1">
      <c r="B24" s="106" t="s">
        <v>11</v>
      </c>
      <c r="C24" s="107"/>
    </row>
    <row r="25" spans="1:10" ht="9" customHeight="1"/>
    <row r="26" spans="1:10" ht="47" customHeight="1">
      <c r="B26" s="108" t="s">
        <v>75</v>
      </c>
      <c r="C26" s="109"/>
    </row>
    <row r="28" spans="1:10">
      <c r="B28" s="110" t="s">
        <v>12</v>
      </c>
      <c r="C28" s="110"/>
    </row>
    <row r="30" spans="1:10" ht="117" customHeight="1">
      <c r="B30" s="95" t="s">
        <v>77</v>
      </c>
      <c r="C30" s="96"/>
    </row>
    <row r="31" spans="1:10" ht="27" customHeight="1">
      <c r="B31" s="97"/>
      <c r="C31" s="98"/>
    </row>
    <row r="32" spans="1:10" ht="309.5" customHeight="1">
      <c r="B32" s="99"/>
      <c r="C32" s="100"/>
    </row>
    <row r="35" spans="1:1">
      <c r="A35" s="83"/>
    </row>
  </sheetData>
  <sheetProtection algorithmName="SHA-512" hashValue="iRaVwG4UMcyfT/0uhrwOJ5z3Acqbm7kmLMjY8a8P5tU84/2+/Lz1EvLC6kq3fRNl9qUM0fVYFhtteQEbX9M/lA==" saltValue="S9kP7wW04f0wEPwGQBsJSQ==" spinCount="100000" sheet="1" objects="1" scenarios="1"/>
  <mergeCells count="7">
    <mergeCell ref="H11:J17"/>
    <mergeCell ref="B30:C32"/>
    <mergeCell ref="A10:A19"/>
    <mergeCell ref="B2:C2"/>
    <mergeCell ref="B24:C24"/>
    <mergeCell ref="B26:C26"/>
    <mergeCell ref="B28:C28"/>
  </mergeCells>
  <conditionalFormatting sqref="E16">
    <cfRule type="cellIs" dxfId="11" priority="13" operator="equal">
      <formula>"ERROR"</formula>
    </cfRule>
    <cfRule type="cellIs" dxfId="10" priority="14" operator="equal">
      <formula>"OK"</formula>
    </cfRule>
  </conditionalFormatting>
  <conditionalFormatting sqref="E17">
    <cfRule type="cellIs" dxfId="9" priority="11" operator="equal">
      <formula>"ERROR"</formula>
    </cfRule>
    <cfRule type="cellIs" dxfId="8" priority="12" operator="equal">
      <formula>"OK"</formula>
    </cfRule>
  </conditionalFormatting>
  <conditionalFormatting sqref="E13">
    <cfRule type="cellIs" dxfId="7" priority="9" operator="equal">
      <formula>"ERROR"</formula>
    </cfRule>
    <cfRule type="cellIs" dxfId="6" priority="10" operator="equal">
      <formula>"OK"</formula>
    </cfRule>
  </conditionalFormatting>
  <conditionalFormatting sqref="E14">
    <cfRule type="cellIs" dxfId="5" priority="1" operator="equal">
      <formula>"ERROR"</formula>
    </cfRule>
    <cfRule type="cellIs" dxfId="4" priority="2" operator="equal">
      <formula>"OK"</formula>
    </cfRule>
  </conditionalFormatting>
  <printOptions gridLines="1" gridLinesSet="0"/>
  <pageMargins left="0.7" right="0.7" top="0.75" bottom="0.75" header="0.5" footer="0.5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27"/>
  <sheetViews>
    <sheetView topLeftCell="A2" zoomScale="60" zoomScaleNormal="60" workbookViewId="0">
      <selection activeCell="M20" sqref="M20"/>
    </sheetView>
  </sheetViews>
  <sheetFormatPr defaultColWidth="9.1796875" defaultRowHeight="14.5"/>
  <cols>
    <col min="1" max="1" width="18" customWidth="1"/>
    <col min="2" max="2" width="19" customWidth="1"/>
    <col min="3" max="3" width="17.81640625" customWidth="1"/>
    <col min="4" max="4" width="15.1796875" style="30" customWidth="1"/>
    <col min="5" max="5" width="28.1796875" bestFit="1" customWidth="1"/>
    <col min="6" max="6" width="22.7265625" customWidth="1"/>
    <col min="7" max="7" width="27" customWidth="1"/>
    <col min="8" max="8" width="22.7265625" customWidth="1"/>
    <col min="9" max="9" width="28.1796875" customWidth="1"/>
    <col min="10" max="10" width="22.7265625" customWidth="1"/>
    <col min="11" max="11" width="22.81640625" style="30" customWidth="1"/>
  </cols>
  <sheetData>
    <row r="1" spans="1:11" ht="56.5" customHeight="1">
      <c r="A1" s="111" t="s">
        <v>74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s="24" customFormat="1" ht="58">
      <c r="A2" s="22" t="s">
        <v>13</v>
      </c>
      <c r="B2" s="22" t="s">
        <v>14</v>
      </c>
      <c r="C2" s="22" t="s">
        <v>15</v>
      </c>
      <c r="D2" s="80" t="s">
        <v>16</v>
      </c>
      <c r="E2" s="22" t="s">
        <v>17</v>
      </c>
      <c r="F2" s="22" t="s">
        <v>18</v>
      </c>
      <c r="G2" s="22" t="s">
        <v>19</v>
      </c>
      <c r="H2" s="22" t="s">
        <v>20</v>
      </c>
      <c r="I2" s="22" t="s">
        <v>21</v>
      </c>
      <c r="J2" s="22" t="s">
        <v>22</v>
      </c>
      <c r="K2" s="23" t="s">
        <v>9</v>
      </c>
    </row>
    <row r="3" spans="1:11">
      <c r="A3" s="85"/>
      <c r="B3" s="85"/>
      <c r="C3" s="85"/>
      <c r="D3" s="86"/>
      <c r="E3" s="86"/>
      <c r="F3" s="25">
        <f t="shared" ref="F3:F11" si="0">D3*E3</f>
        <v>0</v>
      </c>
      <c r="G3" s="86"/>
      <c r="H3" s="25">
        <f t="shared" ref="H3:H11" si="1">D3*G3</f>
        <v>0</v>
      </c>
      <c r="I3" s="86"/>
      <c r="J3" s="25">
        <f t="shared" ref="J3:J11" si="2">D3*I3</f>
        <v>0</v>
      </c>
      <c r="K3" s="25">
        <f>F3+H3+J3</f>
        <v>0</v>
      </c>
    </row>
    <row r="4" spans="1:11">
      <c r="A4" s="86"/>
      <c r="B4" s="86"/>
      <c r="C4" s="86"/>
      <c r="D4" s="86"/>
      <c r="E4" s="86"/>
      <c r="F4" s="25">
        <f t="shared" si="0"/>
        <v>0</v>
      </c>
      <c r="G4" s="86"/>
      <c r="H4" s="25">
        <f t="shared" si="1"/>
        <v>0</v>
      </c>
      <c r="I4" s="86"/>
      <c r="J4" s="25">
        <f t="shared" si="2"/>
        <v>0</v>
      </c>
      <c r="K4" s="25">
        <f t="shared" ref="K4:K11" si="3">F4+H4+J4</f>
        <v>0</v>
      </c>
    </row>
    <row r="5" spans="1:11">
      <c r="A5" s="86"/>
      <c r="B5" s="86"/>
      <c r="C5" s="86"/>
      <c r="D5" s="86"/>
      <c r="E5" s="86"/>
      <c r="F5" s="25">
        <f t="shared" si="0"/>
        <v>0</v>
      </c>
      <c r="G5" s="86"/>
      <c r="H5" s="25">
        <f t="shared" si="1"/>
        <v>0</v>
      </c>
      <c r="I5" s="86"/>
      <c r="J5" s="25">
        <f t="shared" si="2"/>
        <v>0</v>
      </c>
      <c r="K5" s="25">
        <f t="shared" si="3"/>
        <v>0</v>
      </c>
    </row>
    <row r="6" spans="1:11">
      <c r="A6" s="86"/>
      <c r="B6" s="86"/>
      <c r="C6" s="86"/>
      <c r="D6" s="86"/>
      <c r="E6" s="86"/>
      <c r="F6" s="25">
        <f t="shared" si="0"/>
        <v>0</v>
      </c>
      <c r="G6" s="86"/>
      <c r="H6" s="25">
        <f t="shared" si="1"/>
        <v>0</v>
      </c>
      <c r="I6" s="86"/>
      <c r="J6" s="25">
        <f t="shared" si="2"/>
        <v>0</v>
      </c>
      <c r="K6" s="25">
        <f t="shared" si="3"/>
        <v>0</v>
      </c>
    </row>
    <row r="7" spans="1:11">
      <c r="A7" s="86"/>
      <c r="B7" s="86"/>
      <c r="C7" s="86"/>
      <c r="D7" s="86"/>
      <c r="E7" s="86"/>
      <c r="F7" s="25">
        <f t="shared" si="0"/>
        <v>0</v>
      </c>
      <c r="G7" s="86"/>
      <c r="H7" s="25">
        <f t="shared" si="1"/>
        <v>0</v>
      </c>
      <c r="I7" s="86"/>
      <c r="J7" s="25">
        <f t="shared" si="2"/>
        <v>0</v>
      </c>
      <c r="K7" s="25">
        <f t="shared" si="3"/>
        <v>0</v>
      </c>
    </row>
    <row r="8" spans="1:11">
      <c r="A8" s="86"/>
      <c r="B8" s="86"/>
      <c r="C8" s="86"/>
      <c r="D8" s="86"/>
      <c r="E8" s="86"/>
      <c r="F8" s="25">
        <f t="shared" si="0"/>
        <v>0</v>
      </c>
      <c r="G8" s="86"/>
      <c r="H8" s="25">
        <f t="shared" si="1"/>
        <v>0</v>
      </c>
      <c r="I8" s="86"/>
      <c r="J8" s="25">
        <f t="shared" si="2"/>
        <v>0</v>
      </c>
      <c r="K8" s="25">
        <f t="shared" si="3"/>
        <v>0</v>
      </c>
    </row>
    <row r="9" spans="1:11">
      <c r="A9" s="86"/>
      <c r="B9" s="86"/>
      <c r="C9" s="86"/>
      <c r="D9" s="86"/>
      <c r="E9" s="86"/>
      <c r="F9" s="25">
        <f t="shared" si="0"/>
        <v>0</v>
      </c>
      <c r="G9" s="86"/>
      <c r="H9" s="25">
        <f t="shared" si="1"/>
        <v>0</v>
      </c>
      <c r="I9" s="86"/>
      <c r="J9" s="25">
        <f t="shared" si="2"/>
        <v>0</v>
      </c>
      <c r="K9" s="25">
        <f t="shared" si="3"/>
        <v>0</v>
      </c>
    </row>
    <row r="10" spans="1:11">
      <c r="A10" s="86"/>
      <c r="B10" s="86"/>
      <c r="C10" s="86"/>
      <c r="D10" s="86"/>
      <c r="E10" s="86"/>
      <c r="F10" s="25">
        <f t="shared" si="0"/>
        <v>0</v>
      </c>
      <c r="G10" s="86"/>
      <c r="H10" s="25">
        <f t="shared" si="1"/>
        <v>0</v>
      </c>
      <c r="I10" s="86"/>
      <c r="J10" s="25">
        <f t="shared" si="2"/>
        <v>0</v>
      </c>
      <c r="K10" s="25">
        <f t="shared" si="3"/>
        <v>0</v>
      </c>
    </row>
    <row r="11" spans="1:11">
      <c r="A11" s="86"/>
      <c r="B11" s="86"/>
      <c r="C11" s="86"/>
      <c r="D11" s="86"/>
      <c r="E11" s="86"/>
      <c r="F11" s="25">
        <f t="shared" si="0"/>
        <v>0</v>
      </c>
      <c r="G11" s="86"/>
      <c r="H11" s="25">
        <f t="shared" si="1"/>
        <v>0</v>
      </c>
      <c r="I11" s="86"/>
      <c r="J11" s="25">
        <f t="shared" si="2"/>
        <v>0</v>
      </c>
      <c r="K11" s="25">
        <f t="shared" si="3"/>
        <v>0</v>
      </c>
    </row>
    <row r="12" spans="1:11" s="29" customFormat="1">
      <c r="A12" s="113" t="s">
        <v>9</v>
      </c>
      <c r="B12" s="114"/>
      <c r="C12" s="114"/>
      <c r="D12" s="114"/>
      <c r="E12" s="26">
        <f t="shared" ref="E12:K12" si="4">SUM(E3:E11)</f>
        <v>0</v>
      </c>
      <c r="F12" s="27">
        <f t="shared" si="4"/>
        <v>0</v>
      </c>
      <c r="G12" s="26">
        <f t="shared" si="4"/>
        <v>0</v>
      </c>
      <c r="H12" s="27">
        <f t="shared" si="4"/>
        <v>0</v>
      </c>
      <c r="I12" s="26">
        <f t="shared" si="4"/>
        <v>0</v>
      </c>
      <c r="J12" s="27">
        <f t="shared" si="4"/>
        <v>0</v>
      </c>
      <c r="K12" s="28">
        <f t="shared" si="4"/>
        <v>0</v>
      </c>
    </row>
    <row r="14" spans="1:11" ht="35.25" customHeight="1">
      <c r="A14" s="115" t="s">
        <v>23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</row>
    <row r="15" spans="1:11" ht="29">
      <c r="A15" s="116" t="s">
        <v>24</v>
      </c>
      <c r="B15" s="117"/>
      <c r="C15" s="118"/>
      <c r="D15" s="80" t="s">
        <v>25</v>
      </c>
      <c r="E15" s="22" t="s">
        <v>26</v>
      </c>
      <c r="F15" s="22" t="s">
        <v>18</v>
      </c>
      <c r="G15" s="22" t="s">
        <v>27</v>
      </c>
      <c r="H15" s="22" t="s">
        <v>20</v>
      </c>
      <c r="I15" s="22" t="s">
        <v>28</v>
      </c>
      <c r="J15" s="22" t="s">
        <v>22</v>
      </c>
      <c r="K15" s="23" t="s">
        <v>9</v>
      </c>
    </row>
    <row r="16" spans="1:11">
      <c r="A16" s="119"/>
      <c r="B16" s="120"/>
      <c r="C16" s="121"/>
      <c r="D16" s="87"/>
      <c r="E16" s="86"/>
      <c r="F16" s="25">
        <f t="shared" ref="F16:F24" si="5">D16*E16</f>
        <v>0</v>
      </c>
      <c r="G16" s="86"/>
      <c r="H16" s="25">
        <f t="shared" ref="H16:H24" si="6">D16*G16</f>
        <v>0</v>
      </c>
      <c r="I16" s="86"/>
      <c r="J16" s="25">
        <f t="shared" ref="J16:J24" si="7">D16*I16</f>
        <v>0</v>
      </c>
      <c r="K16" s="25">
        <f>F16+H16+J16</f>
        <v>0</v>
      </c>
    </row>
    <row r="17" spans="1:11">
      <c r="A17" s="119"/>
      <c r="B17" s="120"/>
      <c r="C17" s="121"/>
      <c r="D17" s="87"/>
      <c r="E17" s="86"/>
      <c r="F17" s="25">
        <f t="shared" si="5"/>
        <v>0</v>
      </c>
      <c r="G17" s="86"/>
      <c r="H17" s="25">
        <f t="shared" si="6"/>
        <v>0</v>
      </c>
      <c r="I17" s="86"/>
      <c r="J17" s="25">
        <f t="shared" si="7"/>
        <v>0</v>
      </c>
      <c r="K17" s="25">
        <f t="shared" ref="K17:K24" si="8">F17+H17+J17</f>
        <v>0</v>
      </c>
    </row>
    <row r="18" spans="1:11">
      <c r="A18" s="119"/>
      <c r="B18" s="120"/>
      <c r="C18" s="121"/>
      <c r="D18" s="87"/>
      <c r="E18" s="86"/>
      <c r="F18" s="25">
        <f t="shared" si="5"/>
        <v>0</v>
      </c>
      <c r="G18" s="86"/>
      <c r="H18" s="25">
        <f t="shared" si="6"/>
        <v>0</v>
      </c>
      <c r="I18" s="86"/>
      <c r="J18" s="25">
        <f t="shared" si="7"/>
        <v>0</v>
      </c>
      <c r="K18" s="25">
        <f t="shared" si="8"/>
        <v>0</v>
      </c>
    </row>
    <row r="19" spans="1:11">
      <c r="A19" s="119"/>
      <c r="B19" s="120"/>
      <c r="C19" s="121"/>
      <c r="D19" s="87"/>
      <c r="E19" s="86"/>
      <c r="F19" s="25">
        <f t="shared" si="5"/>
        <v>0</v>
      </c>
      <c r="G19" s="86"/>
      <c r="H19" s="25">
        <f t="shared" si="6"/>
        <v>0</v>
      </c>
      <c r="I19" s="86"/>
      <c r="J19" s="25">
        <f t="shared" si="7"/>
        <v>0</v>
      </c>
      <c r="K19" s="25">
        <f t="shared" si="8"/>
        <v>0</v>
      </c>
    </row>
    <row r="20" spans="1:11">
      <c r="A20" s="119"/>
      <c r="B20" s="120"/>
      <c r="C20" s="121"/>
      <c r="D20" s="87"/>
      <c r="E20" s="86"/>
      <c r="F20" s="25">
        <f t="shared" si="5"/>
        <v>0</v>
      </c>
      <c r="G20" s="86"/>
      <c r="H20" s="25">
        <f t="shared" si="6"/>
        <v>0</v>
      </c>
      <c r="I20" s="86"/>
      <c r="J20" s="25">
        <f t="shared" si="7"/>
        <v>0</v>
      </c>
      <c r="K20" s="25">
        <f t="shared" si="8"/>
        <v>0</v>
      </c>
    </row>
    <row r="21" spans="1:11">
      <c r="A21" s="122"/>
      <c r="B21" s="120"/>
      <c r="C21" s="121"/>
      <c r="D21" s="87"/>
      <c r="E21" s="86"/>
      <c r="F21" s="25">
        <f t="shared" si="5"/>
        <v>0</v>
      </c>
      <c r="G21" s="86"/>
      <c r="H21" s="25">
        <f t="shared" si="6"/>
        <v>0</v>
      </c>
      <c r="I21" s="86"/>
      <c r="J21" s="25">
        <f t="shared" si="7"/>
        <v>0</v>
      </c>
      <c r="K21" s="25">
        <f t="shared" si="8"/>
        <v>0</v>
      </c>
    </row>
    <row r="22" spans="1:11">
      <c r="A22" s="119"/>
      <c r="B22" s="120"/>
      <c r="C22" s="121"/>
      <c r="D22" s="87"/>
      <c r="E22" s="86"/>
      <c r="F22" s="25">
        <f t="shared" si="5"/>
        <v>0</v>
      </c>
      <c r="G22" s="86"/>
      <c r="H22" s="25">
        <f t="shared" si="6"/>
        <v>0</v>
      </c>
      <c r="I22" s="86"/>
      <c r="J22" s="25">
        <f t="shared" si="7"/>
        <v>0</v>
      </c>
      <c r="K22" s="25">
        <f t="shared" si="8"/>
        <v>0</v>
      </c>
    </row>
    <row r="23" spans="1:11">
      <c r="A23" s="119"/>
      <c r="B23" s="120"/>
      <c r="C23" s="121"/>
      <c r="D23" s="87"/>
      <c r="E23" s="86"/>
      <c r="F23" s="25">
        <f t="shared" si="5"/>
        <v>0</v>
      </c>
      <c r="G23" s="86"/>
      <c r="H23" s="25">
        <f t="shared" si="6"/>
        <v>0</v>
      </c>
      <c r="I23" s="86"/>
      <c r="J23" s="25">
        <f t="shared" si="7"/>
        <v>0</v>
      </c>
      <c r="K23" s="25">
        <f t="shared" si="8"/>
        <v>0</v>
      </c>
    </row>
    <row r="24" spans="1:11">
      <c r="A24" s="119"/>
      <c r="B24" s="120"/>
      <c r="C24" s="121"/>
      <c r="D24" s="87"/>
      <c r="E24" s="86"/>
      <c r="F24" s="25">
        <f t="shared" si="5"/>
        <v>0</v>
      </c>
      <c r="G24" s="86"/>
      <c r="H24" s="25">
        <f t="shared" si="6"/>
        <v>0</v>
      </c>
      <c r="I24" s="86"/>
      <c r="J24" s="25">
        <f t="shared" si="7"/>
        <v>0</v>
      </c>
      <c r="K24" s="25">
        <f t="shared" si="8"/>
        <v>0</v>
      </c>
    </row>
    <row r="25" spans="1:11" s="29" customFormat="1">
      <c r="A25" s="113" t="s">
        <v>9</v>
      </c>
      <c r="B25" s="114"/>
      <c r="C25" s="114"/>
      <c r="D25" s="114"/>
      <c r="E25" s="26">
        <f t="shared" ref="E25:K25" si="9">SUM(E16:E24)</f>
        <v>0</v>
      </c>
      <c r="F25" s="27">
        <f t="shared" si="9"/>
        <v>0</v>
      </c>
      <c r="G25" s="26">
        <f t="shared" si="9"/>
        <v>0</v>
      </c>
      <c r="H25" s="27">
        <f t="shared" si="9"/>
        <v>0</v>
      </c>
      <c r="I25" s="26">
        <f t="shared" si="9"/>
        <v>0</v>
      </c>
      <c r="J25" s="27">
        <f t="shared" si="9"/>
        <v>0</v>
      </c>
      <c r="K25" s="28">
        <f t="shared" si="9"/>
        <v>0</v>
      </c>
    </row>
    <row r="27" spans="1:11">
      <c r="A27" s="110" t="s">
        <v>68</v>
      </c>
      <c r="B27" s="110"/>
    </row>
  </sheetData>
  <sheetProtection algorithmName="SHA-512" hashValue="Q5C0omRXdlXTdrWidimTW9YHEhoZEPsBR4Xk1+bOBYWJKa4jVRF7iwzJwS2HxmdfA+2AGUjCA+63R1hXag5UsQ==" saltValue="5oCeTqXC1ztGCqq4aSYVEw==" spinCount="100000" sheet="1" objects="1" scenarios="1"/>
  <mergeCells count="15">
    <mergeCell ref="A27:B27"/>
    <mergeCell ref="A1:K1"/>
    <mergeCell ref="A12:D12"/>
    <mergeCell ref="A14:K14"/>
    <mergeCell ref="A25:D25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</mergeCells>
  <printOptions gridLines="1" gridLinesSet="0"/>
  <pageMargins left="0.7" right="0.7" top="0.75" bottom="0.7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M25"/>
  <sheetViews>
    <sheetView zoomScale="55" zoomScaleNormal="55" workbookViewId="0">
      <selection activeCell="C8" sqref="C8"/>
    </sheetView>
  </sheetViews>
  <sheetFormatPr defaultRowHeight="13"/>
  <cols>
    <col min="1" max="1" width="33.1796875" style="31" customWidth="1"/>
    <col min="2" max="2" width="21.1796875" style="31" customWidth="1"/>
    <col min="3" max="3" width="48.1796875" style="31" customWidth="1"/>
    <col min="4" max="4" width="15.7265625" style="31" customWidth="1"/>
    <col min="5" max="5" width="17.453125" style="31" customWidth="1"/>
    <col min="6" max="6" width="17.26953125" style="31" customWidth="1"/>
    <col min="7" max="7" width="21.26953125" style="31" hidden="1" customWidth="1"/>
    <col min="8" max="8" width="16.1796875" style="31" hidden="1" customWidth="1"/>
    <col min="9" max="9" width="8.1796875" style="31" customWidth="1"/>
    <col min="10" max="10" width="2.7265625" style="31" customWidth="1"/>
    <col min="11" max="12" width="9.1796875" style="31"/>
    <col min="13" max="13" width="12.81640625" style="31" bestFit="1" customWidth="1"/>
    <col min="14" max="256" width="9.1796875" style="31"/>
    <col min="257" max="257" width="33.1796875" style="31" customWidth="1"/>
    <col min="258" max="258" width="21.1796875" style="31" customWidth="1"/>
    <col min="259" max="259" width="48.1796875" style="31" customWidth="1"/>
    <col min="260" max="260" width="15.7265625" style="31" customWidth="1"/>
    <col min="261" max="261" width="17.453125" style="31" customWidth="1"/>
    <col min="262" max="262" width="17.26953125" style="31" customWidth="1"/>
    <col min="263" max="264" width="0" style="31" hidden="1" customWidth="1"/>
    <col min="265" max="265" width="8.1796875" style="31" customWidth="1"/>
    <col min="266" max="266" width="2.7265625" style="31" customWidth="1"/>
    <col min="267" max="268" width="9.1796875" style="31"/>
    <col min="269" max="269" width="12.81640625" style="31" bestFit="1" customWidth="1"/>
    <col min="270" max="512" width="9.1796875" style="31"/>
    <col min="513" max="513" width="33.1796875" style="31" customWidth="1"/>
    <col min="514" max="514" width="21.1796875" style="31" customWidth="1"/>
    <col min="515" max="515" width="48.1796875" style="31" customWidth="1"/>
    <col min="516" max="516" width="15.7265625" style="31" customWidth="1"/>
    <col min="517" max="517" width="17.453125" style="31" customWidth="1"/>
    <col min="518" max="518" width="17.26953125" style="31" customWidth="1"/>
    <col min="519" max="520" width="0" style="31" hidden="1" customWidth="1"/>
    <col min="521" max="521" width="8.1796875" style="31" customWidth="1"/>
    <col min="522" max="522" width="2.7265625" style="31" customWidth="1"/>
    <col min="523" max="524" width="9.1796875" style="31"/>
    <col min="525" max="525" width="12.81640625" style="31" bestFit="1" customWidth="1"/>
    <col min="526" max="768" width="9.1796875" style="31"/>
    <col min="769" max="769" width="33.1796875" style="31" customWidth="1"/>
    <col min="770" max="770" width="21.1796875" style="31" customWidth="1"/>
    <col min="771" max="771" width="48.1796875" style="31" customWidth="1"/>
    <col min="772" max="772" width="15.7265625" style="31" customWidth="1"/>
    <col min="773" max="773" width="17.453125" style="31" customWidth="1"/>
    <col min="774" max="774" width="17.26953125" style="31" customWidth="1"/>
    <col min="775" max="776" width="0" style="31" hidden="1" customWidth="1"/>
    <col min="777" max="777" width="8.1796875" style="31" customWidth="1"/>
    <col min="778" max="778" width="2.7265625" style="31" customWidth="1"/>
    <col min="779" max="780" width="9.1796875" style="31"/>
    <col min="781" max="781" width="12.81640625" style="31" bestFit="1" customWidth="1"/>
    <col min="782" max="1024" width="9.1796875" style="31"/>
    <col min="1025" max="1025" width="33.1796875" style="31" customWidth="1"/>
    <col min="1026" max="1026" width="21.1796875" style="31" customWidth="1"/>
    <col min="1027" max="1027" width="48.1796875" style="31" customWidth="1"/>
    <col min="1028" max="1028" width="15.7265625" style="31" customWidth="1"/>
    <col min="1029" max="1029" width="17.453125" style="31" customWidth="1"/>
    <col min="1030" max="1030" width="17.26953125" style="31" customWidth="1"/>
    <col min="1031" max="1032" width="0" style="31" hidden="1" customWidth="1"/>
    <col min="1033" max="1033" width="8.1796875" style="31" customWidth="1"/>
    <col min="1034" max="1034" width="2.7265625" style="31" customWidth="1"/>
    <col min="1035" max="1036" width="9.1796875" style="31"/>
    <col min="1037" max="1037" width="12.81640625" style="31" bestFit="1" customWidth="1"/>
    <col min="1038" max="1280" width="9.1796875" style="31"/>
    <col min="1281" max="1281" width="33.1796875" style="31" customWidth="1"/>
    <col min="1282" max="1282" width="21.1796875" style="31" customWidth="1"/>
    <col min="1283" max="1283" width="48.1796875" style="31" customWidth="1"/>
    <col min="1284" max="1284" width="15.7265625" style="31" customWidth="1"/>
    <col min="1285" max="1285" width="17.453125" style="31" customWidth="1"/>
    <col min="1286" max="1286" width="17.26953125" style="31" customWidth="1"/>
    <col min="1287" max="1288" width="0" style="31" hidden="1" customWidth="1"/>
    <col min="1289" max="1289" width="8.1796875" style="31" customWidth="1"/>
    <col min="1290" max="1290" width="2.7265625" style="31" customWidth="1"/>
    <col min="1291" max="1292" width="9.1796875" style="31"/>
    <col min="1293" max="1293" width="12.81640625" style="31" bestFit="1" customWidth="1"/>
    <col min="1294" max="1536" width="9.1796875" style="31"/>
    <col min="1537" max="1537" width="33.1796875" style="31" customWidth="1"/>
    <col min="1538" max="1538" width="21.1796875" style="31" customWidth="1"/>
    <col min="1539" max="1539" width="48.1796875" style="31" customWidth="1"/>
    <col min="1540" max="1540" width="15.7265625" style="31" customWidth="1"/>
    <col min="1541" max="1541" width="17.453125" style="31" customWidth="1"/>
    <col min="1542" max="1542" width="17.26953125" style="31" customWidth="1"/>
    <col min="1543" max="1544" width="0" style="31" hidden="1" customWidth="1"/>
    <col min="1545" max="1545" width="8.1796875" style="31" customWidth="1"/>
    <col min="1546" max="1546" width="2.7265625" style="31" customWidth="1"/>
    <col min="1547" max="1548" width="9.1796875" style="31"/>
    <col min="1549" max="1549" width="12.81640625" style="31" bestFit="1" customWidth="1"/>
    <col min="1550" max="1792" width="9.1796875" style="31"/>
    <col min="1793" max="1793" width="33.1796875" style="31" customWidth="1"/>
    <col min="1794" max="1794" width="21.1796875" style="31" customWidth="1"/>
    <col min="1795" max="1795" width="48.1796875" style="31" customWidth="1"/>
    <col min="1796" max="1796" width="15.7265625" style="31" customWidth="1"/>
    <col min="1797" max="1797" width="17.453125" style="31" customWidth="1"/>
    <col min="1798" max="1798" width="17.26953125" style="31" customWidth="1"/>
    <col min="1799" max="1800" width="0" style="31" hidden="1" customWidth="1"/>
    <col min="1801" max="1801" width="8.1796875" style="31" customWidth="1"/>
    <col min="1802" max="1802" width="2.7265625" style="31" customWidth="1"/>
    <col min="1803" max="1804" width="9.1796875" style="31"/>
    <col min="1805" max="1805" width="12.81640625" style="31" bestFit="1" customWidth="1"/>
    <col min="1806" max="2048" width="9.1796875" style="31"/>
    <col min="2049" max="2049" width="33.1796875" style="31" customWidth="1"/>
    <col min="2050" max="2050" width="21.1796875" style="31" customWidth="1"/>
    <col min="2051" max="2051" width="48.1796875" style="31" customWidth="1"/>
    <col min="2052" max="2052" width="15.7265625" style="31" customWidth="1"/>
    <col min="2053" max="2053" width="17.453125" style="31" customWidth="1"/>
    <col min="2054" max="2054" width="17.26953125" style="31" customWidth="1"/>
    <col min="2055" max="2056" width="0" style="31" hidden="1" customWidth="1"/>
    <col min="2057" max="2057" width="8.1796875" style="31" customWidth="1"/>
    <col min="2058" max="2058" width="2.7265625" style="31" customWidth="1"/>
    <col min="2059" max="2060" width="9.1796875" style="31"/>
    <col min="2061" max="2061" width="12.81640625" style="31" bestFit="1" customWidth="1"/>
    <col min="2062" max="2304" width="9.1796875" style="31"/>
    <col min="2305" max="2305" width="33.1796875" style="31" customWidth="1"/>
    <col min="2306" max="2306" width="21.1796875" style="31" customWidth="1"/>
    <col min="2307" max="2307" width="48.1796875" style="31" customWidth="1"/>
    <col min="2308" max="2308" width="15.7265625" style="31" customWidth="1"/>
    <col min="2309" max="2309" width="17.453125" style="31" customWidth="1"/>
    <col min="2310" max="2310" width="17.26953125" style="31" customWidth="1"/>
    <col min="2311" max="2312" width="0" style="31" hidden="1" customWidth="1"/>
    <col min="2313" max="2313" width="8.1796875" style="31" customWidth="1"/>
    <col min="2314" max="2314" width="2.7265625" style="31" customWidth="1"/>
    <col min="2315" max="2316" width="9.1796875" style="31"/>
    <col min="2317" max="2317" width="12.81640625" style="31" bestFit="1" customWidth="1"/>
    <col min="2318" max="2560" width="9.1796875" style="31"/>
    <col min="2561" max="2561" width="33.1796875" style="31" customWidth="1"/>
    <col min="2562" max="2562" width="21.1796875" style="31" customWidth="1"/>
    <col min="2563" max="2563" width="48.1796875" style="31" customWidth="1"/>
    <col min="2564" max="2564" width="15.7265625" style="31" customWidth="1"/>
    <col min="2565" max="2565" width="17.453125" style="31" customWidth="1"/>
    <col min="2566" max="2566" width="17.26953125" style="31" customWidth="1"/>
    <col min="2567" max="2568" width="0" style="31" hidden="1" customWidth="1"/>
    <col min="2569" max="2569" width="8.1796875" style="31" customWidth="1"/>
    <col min="2570" max="2570" width="2.7265625" style="31" customWidth="1"/>
    <col min="2571" max="2572" width="9.1796875" style="31"/>
    <col min="2573" max="2573" width="12.81640625" style="31" bestFit="1" customWidth="1"/>
    <col min="2574" max="2816" width="9.1796875" style="31"/>
    <col min="2817" max="2817" width="33.1796875" style="31" customWidth="1"/>
    <col min="2818" max="2818" width="21.1796875" style="31" customWidth="1"/>
    <col min="2819" max="2819" width="48.1796875" style="31" customWidth="1"/>
    <col min="2820" max="2820" width="15.7265625" style="31" customWidth="1"/>
    <col min="2821" max="2821" width="17.453125" style="31" customWidth="1"/>
    <col min="2822" max="2822" width="17.26953125" style="31" customWidth="1"/>
    <col min="2823" max="2824" width="0" style="31" hidden="1" customWidth="1"/>
    <col min="2825" max="2825" width="8.1796875" style="31" customWidth="1"/>
    <col min="2826" max="2826" width="2.7265625" style="31" customWidth="1"/>
    <col min="2827" max="2828" width="9.1796875" style="31"/>
    <col min="2829" max="2829" width="12.81640625" style="31" bestFit="1" customWidth="1"/>
    <col min="2830" max="3072" width="9.1796875" style="31"/>
    <col min="3073" max="3073" width="33.1796875" style="31" customWidth="1"/>
    <col min="3074" max="3074" width="21.1796875" style="31" customWidth="1"/>
    <col min="3075" max="3075" width="48.1796875" style="31" customWidth="1"/>
    <col min="3076" max="3076" width="15.7265625" style="31" customWidth="1"/>
    <col min="3077" max="3077" width="17.453125" style="31" customWidth="1"/>
    <col min="3078" max="3078" width="17.26953125" style="31" customWidth="1"/>
    <col min="3079" max="3080" width="0" style="31" hidden="1" customWidth="1"/>
    <col min="3081" max="3081" width="8.1796875" style="31" customWidth="1"/>
    <col min="3082" max="3082" width="2.7265625" style="31" customWidth="1"/>
    <col min="3083" max="3084" width="9.1796875" style="31"/>
    <col min="3085" max="3085" width="12.81640625" style="31" bestFit="1" customWidth="1"/>
    <col min="3086" max="3328" width="9.1796875" style="31"/>
    <col min="3329" max="3329" width="33.1796875" style="31" customWidth="1"/>
    <col min="3330" max="3330" width="21.1796875" style="31" customWidth="1"/>
    <col min="3331" max="3331" width="48.1796875" style="31" customWidth="1"/>
    <col min="3332" max="3332" width="15.7265625" style="31" customWidth="1"/>
    <col min="3333" max="3333" width="17.453125" style="31" customWidth="1"/>
    <col min="3334" max="3334" width="17.26953125" style="31" customWidth="1"/>
    <col min="3335" max="3336" width="0" style="31" hidden="1" customWidth="1"/>
    <col min="3337" max="3337" width="8.1796875" style="31" customWidth="1"/>
    <col min="3338" max="3338" width="2.7265625" style="31" customWidth="1"/>
    <col min="3339" max="3340" width="9.1796875" style="31"/>
    <col min="3341" max="3341" width="12.81640625" style="31" bestFit="1" customWidth="1"/>
    <col min="3342" max="3584" width="9.1796875" style="31"/>
    <col min="3585" max="3585" width="33.1796875" style="31" customWidth="1"/>
    <col min="3586" max="3586" width="21.1796875" style="31" customWidth="1"/>
    <col min="3587" max="3587" width="48.1796875" style="31" customWidth="1"/>
    <col min="3588" max="3588" width="15.7265625" style="31" customWidth="1"/>
    <col min="3589" max="3589" width="17.453125" style="31" customWidth="1"/>
    <col min="3590" max="3590" width="17.26953125" style="31" customWidth="1"/>
    <col min="3591" max="3592" width="0" style="31" hidden="1" customWidth="1"/>
    <col min="3593" max="3593" width="8.1796875" style="31" customWidth="1"/>
    <col min="3594" max="3594" width="2.7265625" style="31" customWidth="1"/>
    <col min="3595" max="3596" width="9.1796875" style="31"/>
    <col min="3597" max="3597" width="12.81640625" style="31" bestFit="1" customWidth="1"/>
    <col min="3598" max="3840" width="9.1796875" style="31"/>
    <col min="3841" max="3841" width="33.1796875" style="31" customWidth="1"/>
    <col min="3842" max="3842" width="21.1796875" style="31" customWidth="1"/>
    <col min="3843" max="3843" width="48.1796875" style="31" customWidth="1"/>
    <col min="3844" max="3844" width="15.7265625" style="31" customWidth="1"/>
    <col min="3845" max="3845" width="17.453125" style="31" customWidth="1"/>
    <col min="3846" max="3846" width="17.26953125" style="31" customWidth="1"/>
    <col min="3847" max="3848" width="0" style="31" hidden="1" customWidth="1"/>
    <col min="3849" max="3849" width="8.1796875" style="31" customWidth="1"/>
    <col min="3850" max="3850" width="2.7265625" style="31" customWidth="1"/>
    <col min="3851" max="3852" width="9.1796875" style="31"/>
    <col min="3853" max="3853" width="12.81640625" style="31" bestFit="1" customWidth="1"/>
    <col min="3854" max="4096" width="9.1796875" style="31"/>
    <col min="4097" max="4097" width="33.1796875" style="31" customWidth="1"/>
    <col min="4098" max="4098" width="21.1796875" style="31" customWidth="1"/>
    <col min="4099" max="4099" width="48.1796875" style="31" customWidth="1"/>
    <col min="4100" max="4100" width="15.7265625" style="31" customWidth="1"/>
    <col min="4101" max="4101" width="17.453125" style="31" customWidth="1"/>
    <col min="4102" max="4102" width="17.26953125" style="31" customWidth="1"/>
    <col min="4103" max="4104" width="0" style="31" hidden="1" customWidth="1"/>
    <col min="4105" max="4105" width="8.1796875" style="31" customWidth="1"/>
    <col min="4106" max="4106" width="2.7265625" style="31" customWidth="1"/>
    <col min="4107" max="4108" width="9.1796875" style="31"/>
    <col min="4109" max="4109" width="12.81640625" style="31" bestFit="1" customWidth="1"/>
    <col min="4110" max="4352" width="9.1796875" style="31"/>
    <col min="4353" max="4353" width="33.1796875" style="31" customWidth="1"/>
    <col min="4354" max="4354" width="21.1796875" style="31" customWidth="1"/>
    <col min="4355" max="4355" width="48.1796875" style="31" customWidth="1"/>
    <col min="4356" max="4356" width="15.7265625" style="31" customWidth="1"/>
    <col min="4357" max="4357" width="17.453125" style="31" customWidth="1"/>
    <col min="4358" max="4358" width="17.26953125" style="31" customWidth="1"/>
    <col min="4359" max="4360" width="0" style="31" hidden="1" customWidth="1"/>
    <col min="4361" max="4361" width="8.1796875" style="31" customWidth="1"/>
    <col min="4362" max="4362" width="2.7265625" style="31" customWidth="1"/>
    <col min="4363" max="4364" width="9.1796875" style="31"/>
    <col min="4365" max="4365" width="12.81640625" style="31" bestFit="1" customWidth="1"/>
    <col min="4366" max="4608" width="9.1796875" style="31"/>
    <col min="4609" max="4609" width="33.1796875" style="31" customWidth="1"/>
    <col min="4610" max="4610" width="21.1796875" style="31" customWidth="1"/>
    <col min="4611" max="4611" width="48.1796875" style="31" customWidth="1"/>
    <col min="4612" max="4612" width="15.7265625" style="31" customWidth="1"/>
    <col min="4613" max="4613" width="17.453125" style="31" customWidth="1"/>
    <col min="4614" max="4614" width="17.26953125" style="31" customWidth="1"/>
    <col min="4615" max="4616" width="0" style="31" hidden="1" customWidth="1"/>
    <col min="4617" max="4617" width="8.1796875" style="31" customWidth="1"/>
    <col min="4618" max="4618" width="2.7265625" style="31" customWidth="1"/>
    <col min="4619" max="4620" width="9.1796875" style="31"/>
    <col min="4621" max="4621" width="12.81640625" style="31" bestFit="1" customWidth="1"/>
    <col min="4622" max="4864" width="9.1796875" style="31"/>
    <col min="4865" max="4865" width="33.1796875" style="31" customWidth="1"/>
    <col min="4866" max="4866" width="21.1796875" style="31" customWidth="1"/>
    <col min="4867" max="4867" width="48.1796875" style="31" customWidth="1"/>
    <col min="4868" max="4868" width="15.7265625" style="31" customWidth="1"/>
    <col min="4869" max="4869" width="17.453125" style="31" customWidth="1"/>
    <col min="4870" max="4870" width="17.26953125" style="31" customWidth="1"/>
    <col min="4871" max="4872" width="0" style="31" hidden="1" customWidth="1"/>
    <col min="4873" max="4873" width="8.1796875" style="31" customWidth="1"/>
    <col min="4874" max="4874" width="2.7265625" style="31" customWidth="1"/>
    <col min="4875" max="4876" width="9.1796875" style="31"/>
    <col min="4877" max="4877" width="12.81640625" style="31" bestFit="1" customWidth="1"/>
    <col min="4878" max="5120" width="9.1796875" style="31"/>
    <col min="5121" max="5121" width="33.1796875" style="31" customWidth="1"/>
    <col min="5122" max="5122" width="21.1796875" style="31" customWidth="1"/>
    <col min="5123" max="5123" width="48.1796875" style="31" customWidth="1"/>
    <col min="5124" max="5124" width="15.7265625" style="31" customWidth="1"/>
    <col min="5125" max="5125" width="17.453125" style="31" customWidth="1"/>
    <col min="5126" max="5126" width="17.26953125" style="31" customWidth="1"/>
    <col min="5127" max="5128" width="0" style="31" hidden="1" customWidth="1"/>
    <col min="5129" max="5129" width="8.1796875" style="31" customWidth="1"/>
    <col min="5130" max="5130" width="2.7265625" style="31" customWidth="1"/>
    <col min="5131" max="5132" width="9.1796875" style="31"/>
    <col min="5133" max="5133" width="12.81640625" style="31" bestFit="1" customWidth="1"/>
    <col min="5134" max="5376" width="9.1796875" style="31"/>
    <col min="5377" max="5377" width="33.1796875" style="31" customWidth="1"/>
    <col min="5378" max="5378" width="21.1796875" style="31" customWidth="1"/>
    <col min="5379" max="5379" width="48.1796875" style="31" customWidth="1"/>
    <col min="5380" max="5380" width="15.7265625" style="31" customWidth="1"/>
    <col min="5381" max="5381" width="17.453125" style="31" customWidth="1"/>
    <col min="5382" max="5382" width="17.26953125" style="31" customWidth="1"/>
    <col min="5383" max="5384" width="0" style="31" hidden="1" customWidth="1"/>
    <col min="5385" max="5385" width="8.1796875" style="31" customWidth="1"/>
    <col min="5386" max="5386" width="2.7265625" style="31" customWidth="1"/>
    <col min="5387" max="5388" width="9.1796875" style="31"/>
    <col min="5389" max="5389" width="12.81640625" style="31" bestFit="1" customWidth="1"/>
    <col min="5390" max="5632" width="9.1796875" style="31"/>
    <col min="5633" max="5633" width="33.1796875" style="31" customWidth="1"/>
    <col min="5634" max="5634" width="21.1796875" style="31" customWidth="1"/>
    <col min="5635" max="5635" width="48.1796875" style="31" customWidth="1"/>
    <col min="5636" max="5636" width="15.7265625" style="31" customWidth="1"/>
    <col min="5637" max="5637" width="17.453125" style="31" customWidth="1"/>
    <col min="5638" max="5638" width="17.26953125" style="31" customWidth="1"/>
    <col min="5639" max="5640" width="0" style="31" hidden="1" customWidth="1"/>
    <col min="5641" max="5641" width="8.1796875" style="31" customWidth="1"/>
    <col min="5642" max="5642" width="2.7265625" style="31" customWidth="1"/>
    <col min="5643" max="5644" width="9.1796875" style="31"/>
    <col min="5645" max="5645" width="12.81640625" style="31" bestFit="1" customWidth="1"/>
    <col min="5646" max="5888" width="9.1796875" style="31"/>
    <col min="5889" max="5889" width="33.1796875" style="31" customWidth="1"/>
    <col min="5890" max="5890" width="21.1796875" style="31" customWidth="1"/>
    <col min="5891" max="5891" width="48.1796875" style="31" customWidth="1"/>
    <col min="5892" max="5892" width="15.7265625" style="31" customWidth="1"/>
    <col min="5893" max="5893" width="17.453125" style="31" customWidth="1"/>
    <col min="5894" max="5894" width="17.26953125" style="31" customWidth="1"/>
    <col min="5895" max="5896" width="0" style="31" hidden="1" customWidth="1"/>
    <col min="5897" max="5897" width="8.1796875" style="31" customWidth="1"/>
    <col min="5898" max="5898" width="2.7265625" style="31" customWidth="1"/>
    <col min="5899" max="5900" width="9.1796875" style="31"/>
    <col min="5901" max="5901" width="12.81640625" style="31" bestFit="1" customWidth="1"/>
    <col min="5902" max="6144" width="9.1796875" style="31"/>
    <col min="6145" max="6145" width="33.1796875" style="31" customWidth="1"/>
    <col min="6146" max="6146" width="21.1796875" style="31" customWidth="1"/>
    <col min="6147" max="6147" width="48.1796875" style="31" customWidth="1"/>
    <col min="6148" max="6148" width="15.7265625" style="31" customWidth="1"/>
    <col min="6149" max="6149" width="17.453125" style="31" customWidth="1"/>
    <col min="6150" max="6150" width="17.26953125" style="31" customWidth="1"/>
    <col min="6151" max="6152" width="0" style="31" hidden="1" customWidth="1"/>
    <col min="6153" max="6153" width="8.1796875" style="31" customWidth="1"/>
    <col min="6154" max="6154" width="2.7265625" style="31" customWidth="1"/>
    <col min="6155" max="6156" width="9.1796875" style="31"/>
    <col min="6157" max="6157" width="12.81640625" style="31" bestFit="1" customWidth="1"/>
    <col min="6158" max="6400" width="9.1796875" style="31"/>
    <col min="6401" max="6401" width="33.1796875" style="31" customWidth="1"/>
    <col min="6402" max="6402" width="21.1796875" style="31" customWidth="1"/>
    <col min="6403" max="6403" width="48.1796875" style="31" customWidth="1"/>
    <col min="6404" max="6404" width="15.7265625" style="31" customWidth="1"/>
    <col min="6405" max="6405" width="17.453125" style="31" customWidth="1"/>
    <col min="6406" max="6406" width="17.26953125" style="31" customWidth="1"/>
    <col min="6407" max="6408" width="0" style="31" hidden="1" customWidth="1"/>
    <col min="6409" max="6409" width="8.1796875" style="31" customWidth="1"/>
    <col min="6410" max="6410" width="2.7265625" style="31" customWidth="1"/>
    <col min="6411" max="6412" width="9.1796875" style="31"/>
    <col min="6413" max="6413" width="12.81640625" style="31" bestFit="1" customWidth="1"/>
    <col min="6414" max="6656" width="9.1796875" style="31"/>
    <col min="6657" max="6657" width="33.1796875" style="31" customWidth="1"/>
    <col min="6658" max="6658" width="21.1796875" style="31" customWidth="1"/>
    <col min="6659" max="6659" width="48.1796875" style="31" customWidth="1"/>
    <col min="6660" max="6660" width="15.7265625" style="31" customWidth="1"/>
    <col min="6661" max="6661" width="17.453125" style="31" customWidth="1"/>
    <col min="6662" max="6662" width="17.26953125" style="31" customWidth="1"/>
    <col min="6663" max="6664" width="0" style="31" hidden="1" customWidth="1"/>
    <col min="6665" max="6665" width="8.1796875" style="31" customWidth="1"/>
    <col min="6666" max="6666" width="2.7265625" style="31" customWidth="1"/>
    <col min="6667" max="6668" width="9.1796875" style="31"/>
    <col min="6669" max="6669" width="12.81640625" style="31" bestFit="1" customWidth="1"/>
    <col min="6670" max="6912" width="9.1796875" style="31"/>
    <col min="6913" max="6913" width="33.1796875" style="31" customWidth="1"/>
    <col min="6914" max="6914" width="21.1796875" style="31" customWidth="1"/>
    <col min="6915" max="6915" width="48.1796875" style="31" customWidth="1"/>
    <col min="6916" max="6916" width="15.7265625" style="31" customWidth="1"/>
    <col min="6917" max="6917" width="17.453125" style="31" customWidth="1"/>
    <col min="6918" max="6918" width="17.26953125" style="31" customWidth="1"/>
    <col min="6919" max="6920" width="0" style="31" hidden="1" customWidth="1"/>
    <col min="6921" max="6921" width="8.1796875" style="31" customWidth="1"/>
    <col min="6922" max="6922" width="2.7265625" style="31" customWidth="1"/>
    <col min="6923" max="6924" width="9.1796875" style="31"/>
    <col min="6925" max="6925" width="12.81640625" style="31" bestFit="1" customWidth="1"/>
    <col min="6926" max="7168" width="9.1796875" style="31"/>
    <col min="7169" max="7169" width="33.1796875" style="31" customWidth="1"/>
    <col min="7170" max="7170" width="21.1796875" style="31" customWidth="1"/>
    <col min="7171" max="7171" width="48.1796875" style="31" customWidth="1"/>
    <col min="7172" max="7172" width="15.7265625" style="31" customWidth="1"/>
    <col min="7173" max="7173" width="17.453125" style="31" customWidth="1"/>
    <col min="7174" max="7174" width="17.26953125" style="31" customWidth="1"/>
    <col min="7175" max="7176" width="0" style="31" hidden="1" customWidth="1"/>
    <col min="7177" max="7177" width="8.1796875" style="31" customWidth="1"/>
    <col min="7178" max="7178" width="2.7265625" style="31" customWidth="1"/>
    <col min="7179" max="7180" width="9.1796875" style="31"/>
    <col min="7181" max="7181" width="12.81640625" style="31" bestFit="1" customWidth="1"/>
    <col min="7182" max="7424" width="9.1796875" style="31"/>
    <col min="7425" max="7425" width="33.1796875" style="31" customWidth="1"/>
    <col min="7426" max="7426" width="21.1796875" style="31" customWidth="1"/>
    <col min="7427" max="7427" width="48.1796875" style="31" customWidth="1"/>
    <col min="7428" max="7428" width="15.7265625" style="31" customWidth="1"/>
    <col min="7429" max="7429" width="17.453125" style="31" customWidth="1"/>
    <col min="7430" max="7430" width="17.26953125" style="31" customWidth="1"/>
    <col min="7431" max="7432" width="0" style="31" hidden="1" customWidth="1"/>
    <col min="7433" max="7433" width="8.1796875" style="31" customWidth="1"/>
    <col min="7434" max="7434" width="2.7265625" style="31" customWidth="1"/>
    <col min="7435" max="7436" width="9.1796875" style="31"/>
    <col min="7437" max="7437" width="12.81640625" style="31" bestFit="1" customWidth="1"/>
    <col min="7438" max="7680" width="9.1796875" style="31"/>
    <col min="7681" max="7681" width="33.1796875" style="31" customWidth="1"/>
    <col min="7682" max="7682" width="21.1796875" style="31" customWidth="1"/>
    <col min="7683" max="7683" width="48.1796875" style="31" customWidth="1"/>
    <col min="7684" max="7684" width="15.7265625" style="31" customWidth="1"/>
    <col min="7685" max="7685" width="17.453125" style="31" customWidth="1"/>
    <col min="7686" max="7686" width="17.26953125" style="31" customWidth="1"/>
    <col min="7687" max="7688" width="0" style="31" hidden="1" customWidth="1"/>
    <col min="7689" max="7689" width="8.1796875" style="31" customWidth="1"/>
    <col min="7690" max="7690" width="2.7265625" style="31" customWidth="1"/>
    <col min="7691" max="7692" width="9.1796875" style="31"/>
    <col min="7693" max="7693" width="12.81640625" style="31" bestFit="1" customWidth="1"/>
    <col min="7694" max="7936" width="9.1796875" style="31"/>
    <col min="7937" max="7937" width="33.1796875" style="31" customWidth="1"/>
    <col min="7938" max="7938" width="21.1796875" style="31" customWidth="1"/>
    <col min="7939" max="7939" width="48.1796875" style="31" customWidth="1"/>
    <col min="7940" max="7940" width="15.7265625" style="31" customWidth="1"/>
    <col min="7941" max="7941" width="17.453125" style="31" customWidth="1"/>
    <col min="7942" max="7942" width="17.26953125" style="31" customWidth="1"/>
    <col min="7943" max="7944" width="0" style="31" hidden="1" customWidth="1"/>
    <col min="7945" max="7945" width="8.1796875" style="31" customWidth="1"/>
    <col min="7946" max="7946" width="2.7265625" style="31" customWidth="1"/>
    <col min="7947" max="7948" width="9.1796875" style="31"/>
    <col min="7949" max="7949" width="12.81640625" style="31" bestFit="1" customWidth="1"/>
    <col min="7950" max="8192" width="9.1796875" style="31"/>
    <col min="8193" max="8193" width="33.1796875" style="31" customWidth="1"/>
    <col min="8194" max="8194" width="21.1796875" style="31" customWidth="1"/>
    <col min="8195" max="8195" width="48.1796875" style="31" customWidth="1"/>
    <col min="8196" max="8196" width="15.7265625" style="31" customWidth="1"/>
    <col min="8197" max="8197" width="17.453125" style="31" customWidth="1"/>
    <col min="8198" max="8198" width="17.26953125" style="31" customWidth="1"/>
    <col min="8199" max="8200" width="0" style="31" hidden="1" customWidth="1"/>
    <col min="8201" max="8201" width="8.1796875" style="31" customWidth="1"/>
    <col min="8202" max="8202" width="2.7265625" style="31" customWidth="1"/>
    <col min="8203" max="8204" width="9.1796875" style="31"/>
    <col min="8205" max="8205" width="12.81640625" style="31" bestFit="1" customWidth="1"/>
    <col min="8206" max="8448" width="9.1796875" style="31"/>
    <col min="8449" max="8449" width="33.1796875" style="31" customWidth="1"/>
    <col min="8450" max="8450" width="21.1796875" style="31" customWidth="1"/>
    <col min="8451" max="8451" width="48.1796875" style="31" customWidth="1"/>
    <col min="8452" max="8452" width="15.7265625" style="31" customWidth="1"/>
    <col min="8453" max="8453" width="17.453125" style="31" customWidth="1"/>
    <col min="8454" max="8454" width="17.26953125" style="31" customWidth="1"/>
    <col min="8455" max="8456" width="0" style="31" hidden="1" customWidth="1"/>
    <col min="8457" max="8457" width="8.1796875" style="31" customWidth="1"/>
    <col min="8458" max="8458" width="2.7265625" style="31" customWidth="1"/>
    <col min="8459" max="8460" width="9.1796875" style="31"/>
    <col min="8461" max="8461" width="12.81640625" style="31" bestFit="1" customWidth="1"/>
    <col min="8462" max="8704" width="9.1796875" style="31"/>
    <col min="8705" max="8705" width="33.1796875" style="31" customWidth="1"/>
    <col min="8706" max="8706" width="21.1796875" style="31" customWidth="1"/>
    <col min="8707" max="8707" width="48.1796875" style="31" customWidth="1"/>
    <col min="8708" max="8708" width="15.7265625" style="31" customWidth="1"/>
    <col min="8709" max="8709" width="17.453125" style="31" customWidth="1"/>
    <col min="8710" max="8710" width="17.26953125" style="31" customWidth="1"/>
    <col min="8711" max="8712" width="0" style="31" hidden="1" customWidth="1"/>
    <col min="8713" max="8713" width="8.1796875" style="31" customWidth="1"/>
    <col min="8714" max="8714" width="2.7265625" style="31" customWidth="1"/>
    <col min="8715" max="8716" width="9.1796875" style="31"/>
    <col min="8717" max="8717" width="12.81640625" style="31" bestFit="1" customWidth="1"/>
    <col min="8718" max="8960" width="9.1796875" style="31"/>
    <col min="8961" max="8961" width="33.1796875" style="31" customWidth="1"/>
    <col min="8962" max="8962" width="21.1796875" style="31" customWidth="1"/>
    <col min="8963" max="8963" width="48.1796875" style="31" customWidth="1"/>
    <col min="8964" max="8964" width="15.7265625" style="31" customWidth="1"/>
    <col min="8965" max="8965" width="17.453125" style="31" customWidth="1"/>
    <col min="8966" max="8966" width="17.26953125" style="31" customWidth="1"/>
    <col min="8967" max="8968" width="0" style="31" hidden="1" customWidth="1"/>
    <col min="8969" max="8969" width="8.1796875" style="31" customWidth="1"/>
    <col min="8970" max="8970" width="2.7265625" style="31" customWidth="1"/>
    <col min="8971" max="8972" width="9.1796875" style="31"/>
    <col min="8973" max="8973" width="12.81640625" style="31" bestFit="1" customWidth="1"/>
    <col min="8974" max="9216" width="9.1796875" style="31"/>
    <col min="9217" max="9217" width="33.1796875" style="31" customWidth="1"/>
    <col min="9218" max="9218" width="21.1796875" style="31" customWidth="1"/>
    <col min="9219" max="9219" width="48.1796875" style="31" customWidth="1"/>
    <col min="9220" max="9220" width="15.7265625" style="31" customWidth="1"/>
    <col min="9221" max="9221" width="17.453125" style="31" customWidth="1"/>
    <col min="9222" max="9222" width="17.26953125" style="31" customWidth="1"/>
    <col min="9223" max="9224" width="0" style="31" hidden="1" customWidth="1"/>
    <col min="9225" max="9225" width="8.1796875" style="31" customWidth="1"/>
    <col min="9226" max="9226" width="2.7265625" style="31" customWidth="1"/>
    <col min="9227" max="9228" width="9.1796875" style="31"/>
    <col min="9229" max="9229" width="12.81640625" style="31" bestFit="1" customWidth="1"/>
    <col min="9230" max="9472" width="9.1796875" style="31"/>
    <col min="9473" max="9473" width="33.1796875" style="31" customWidth="1"/>
    <col min="9474" max="9474" width="21.1796875" style="31" customWidth="1"/>
    <col min="9475" max="9475" width="48.1796875" style="31" customWidth="1"/>
    <col min="9476" max="9476" width="15.7265625" style="31" customWidth="1"/>
    <col min="9477" max="9477" width="17.453125" style="31" customWidth="1"/>
    <col min="9478" max="9478" width="17.26953125" style="31" customWidth="1"/>
    <col min="9479" max="9480" width="0" style="31" hidden="1" customWidth="1"/>
    <col min="9481" max="9481" width="8.1796875" style="31" customWidth="1"/>
    <col min="9482" max="9482" width="2.7265625" style="31" customWidth="1"/>
    <col min="9483" max="9484" width="9.1796875" style="31"/>
    <col min="9485" max="9485" width="12.81640625" style="31" bestFit="1" customWidth="1"/>
    <col min="9486" max="9728" width="9.1796875" style="31"/>
    <col min="9729" max="9729" width="33.1796875" style="31" customWidth="1"/>
    <col min="9730" max="9730" width="21.1796875" style="31" customWidth="1"/>
    <col min="9731" max="9731" width="48.1796875" style="31" customWidth="1"/>
    <col min="9732" max="9732" width="15.7265625" style="31" customWidth="1"/>
    <col min="9733" max="9733" width="17.453125" style="31" customWidth="1"/>
    <col min="9734" max="9734" width="17.26953125" style="31" customWidth="1"/>
    <col min="9735" max="9736" width="0" style="31" hidden="1" customWidth="1"/>
    <col min="9737" max="9737" width="8.1796875" style="31" customWidth="1"/>
    <col min="9738" max="9738" width="2.7265625" style="31" customWidth="1"/>
    <col min="9739" max="9740" width="9.1796875" style="31"/>
    <col min="9741" max="9741" width="12.81640625" style="31" bestFit="1" customWidth="1"/>
    <col min="9742" max="9984" width="9.1796875" style="31"/>
    <col min="9985" max="9985" width="33.1796875" style="31" customWidth="1"/>
    <col min="9986" max="9986" width="21.1796875" style="31" customWidth="1"/>
    <col min="9987" max="9987" width="48.1796875" style="31" customWidth="1"/>
    <col min="9988" max="9988" width="15.7265625" style="31" customWidth="1"/>
    <col min="9989" max="9989" width="17.453125" style="31" customWidth="1"/>
    <col min="9990" max="9990" width="17.26953125" style="31" customWidth="1"/>
    <col min="9991" max="9992" width="0" style="31" hidden="1" customWidth="1"/>
    <col min="9993" max="9993" width="8.1796875" style="31" customWidth="1"/>
    <col min="9994" max="9994" width="2.7265625" style="31" customWidth="1"/>
    <col min="9995" max="9996" width="9.1796875" style="31"/>
    <col min="9997" max="9997" width="12.81640625" style="31" bestFit="1" customWidth="1"/>
    <col min="9998" max="10240" width="9.1796875" style="31"/>
    <col min="10241" max="10241" width="33.1796875" style="31" customWidth="1"/>
    <col min="10242" max="10242" width="21.1796875" style="31" customWidth="1"/>
    <col min="10243" max="10243" width="48.1796875" style="31" customWidth="1"/>
    <col min="10244" max="10244" width="15.7265625" style="31" customWidth="1"/>
    <col min="10245" max="10245" width="17.453125" style="31" customWidth="1"/>
    <col min="10246" max="10246" width="17.26953125" style="31" customWidth="1"/>
    <col min="10247" max="10248" width="0" style="31" hidden="1" customWidth="1"/>
    <col min="10249" max="10249" width="8.1796875" style="31" customWidth="1"/>
    <col min="10250" max="10250" width="2.7265625" style="31" customWidth="1"/>
    <col min="10251" max="10252" width="9.1796875" style="31"/>
    <col min="10253" max="10253" width="12.81640625" style="31" bestFit="1" customWidth="1"/>
    <col min="10254" max="10496" width="9.1796875" style="31"/>
    <col min="10497" max="10497" width="33.1796875" style="31" customWidth="1"/>
    <col min="10498" max="10498" width="21.1796875" style="31" customWidth="1"/>
    <col min="10499" max="10499" width="48.1796875" style="31" customWidth="1"/>
    <col min="10500" max="10500" width="15.7265625" style="31" customWidth="1"/>
    <col min="10501" max="10501" width="17.453125" style="31" customWidth="1"/>
    <col min="10502" max="10502" width="17.26953125" style="31" customWidth="1"/>
    <col min="10503" max="10504" width="0" style="31" hidden="1" customWidth="1"/>
    <col min="10505" max="10505" width="8.1796875" style="31" customWidth="1"/>
    <col min="10506" max="10506" width="2.7265625" style="31" customWidth="1"/>
    <col min="10507" max="10508" width="9.1796875" style="31"/>
    <col min="10509" max="10509" width="12.81640625" style="31" bestFit="1" customWidth="1"/>
    <col min="10510" max="10752" width="9.1796875" style="31"/>
    <col min="10753" max="10753" width="33.1796875" style="31" customWidth="1"/>
    <col min="10754" max="10754" width="21.1796875" style="31" customWidth="1"/>
    <col min="10755" max="10755" width="48.1796875" style="31" customWidth="1"/>
    <col min="10756" max="10756" width="15.7265625" style="31" customWidth="1"/>
    <col min="10757" max="10757" width="17.453125" style="31" customWidth="1"/>
    <col min="10758" max="10758" width="17.26953125" style="31" customWidth="1"/>
    <col min="10759" max="10760" width="0" style="31" hidden="1" customWidth="1"/>
    <col min="10761" max="10761" width="8.1796875" style="31" customWidth="1"/>
    <col min="10762" max="10762" width="2.7265625" style="31" customWidth="1"/>
    <col min="10763" max="10764" width="9.1796875" style="31"/>
    <col min="10765" max="10765" width="12.81640625" style="31" bestFit="1" customWidth="1"/>
    <col min="10766" max="11008" width="9.1796875" style="31"/>
    <col min="11009" max="11009" width="33.1796875" style="31" customWidth="1"/>
    <col min="11010" max="11010" width="21.1796875" style="31" customWidth="1"/>
    <col min="11011" max="11011" width="48.1796875" style="31" customWidth="1"/>
    <col min="11012" max="11012" width="15.7265625" style="31" customWidth="1"/>
    <col min="11013" max="11013" width="17.453125" style="31" customWidth="1"/>
    <col min="11014" max="11014" width="17.26953125" style="31" customWidth="1"/>
    <col min="11015" max="11016" width="0" style="31" hidden="1" customWidth="1"/>
    <col min="11017" max="11017" width="8.1796875" style="31" customWidth="1"/>
    <col min="11018" max="11018" width="2.7265625" style="31" customWidth="1"/>
    <col min="11019" max="11020" width="9.1796875" style="31"/>
    <col min="11021" max="11021" width="12.81640625" style="31" bestFit="1" customWidth="1"/>
    <col min="11022" max="11264" width="9.1796875" style="31"/>
    <col min="11265" max="11265" width="33.1796875" style="31" customWidth="1"/>
    <col min="11266" max="11266" width="21.1796875" style="31" customWidth="1"/>
    <col min="11267" max="11267" width="48.1796875" style="31" customWidth="1"/>
    <col min="11268" max="11268" width="15.7265625" style="31" customWidth="1"/>
    <col min="11269" max="11269" width="17.453125" style="31" customWidth="1"/>
    <col min="11270" max="11270" width="17.26953125" style="31" customWidth="1"/>
    <col min="11271" max="11272" width="0" style="31" hidden="1" customWidth="1"/>
    <col min="11273" max="11273" width="8.1796875" style="31" customWidth="1"/>
    <col min="11274" max="11274" width="2.7265625" style="31" customWidth="1"/>
    <col min="11275" max="11276" width="9.1796875" style="31"/>
    <col min="11277" max="11277" width="12.81640625" style="31" bestFit="1" customWidth="1"/>
    <col min="11278" max="11520" width="9.1796875" style="31"/>
    <col min="11521" max="11521" width="33.1796875" style="31" customWidth="1"/>
    <col min="11522" max="11522" width="21.1796875" style="31" customWidth="1"/>
    <col min="11523" max="11523" width="48.1796875" style="31" customWidth="1"/>
    <col min="11524" max="11524" width="15.7265625" style="31" customWidth="1"/>
    <col min="11525" max="11525" width="17.453125" style="31" customWidth="1"/>
    <col min="11526" max="11526" width="17.26953125" style="31" customWidth="1"/>
    <col min="11527" max="11528" width="0" style="31" hidden="1" customWidth="1"/>
    <col min="11529" max="11529" width="8.1796875" style="31" customWidth="1"/>
    <col min="11530" max="11530" width="2.7265625" style="31" customWidth="1"/>
    <col min="11531" max="11532" width="9.1796875" style="31"/>
    <col min="11533" max="11533" width="12.81640625" style="31" bestFit="1" customWidth="1"/>
    <col min="11534" max="11776" width="9.1796875" style="31"/>
    <col min="11777" max="11777" width="33.1796875" style="31" customWidth="1"/>
    <col min="11778" max="11778" width="21.1796875" style="31" customWidth="1"/>
    <col min="11779" max="11779" width="48.1796875" style="31" customWidth="1"/>
    <col min="11780" max="11780" width="15.7265625" style="31" customWidth="1"/>
    <col min="11781" max="11781" width="17.453125" style="31" customWidth="1"/>
    <col min="11782" max="11782" width="17.26953125" style="31" customWidth="1"/>
    <col min="11783" max="11784" width="0" style="31" hidden="1" customWidth="1"/>
    <col min="11785" max="11785" width="8.1796875" style="31" customWidth="1"/>
    <col min="11786" max="11786" width="2.7265625" style="31" customWidth="1"/>
    <col min="11787" max="11788" width="9.1796875" style="31"/>
    <col min="11789" max="11789" width="12.81640625" style="31" bestFit="1" customWidth="1"/>
    <col min="11790" max="12032" width="9.1796875" style="31"/>
    <col min="12033" max="12033" width="33.1796875" style="31" customWidth="1"/>
    <col min="12034" max="12034" width="21.1796875" style="31" customWidth="1"/>
    <col min="12035" max="12035" width="48.1796875" style="31" customWidth="1"/>
    <col min="12036" max="12036" width="15.7265625" style="31" customWidth="1"/>
    <col min="12037" max="12037" width="17.453125" style="31" customWidth="1"/>
    <col min="12038" max="12038" width="17.26953125" style="31" customWidth="1"/>
    <col min="12039" max="12040" width="0" style="31" hidden="1" customWidth="1"/>
    <col min="12041" max="12041" width="8.1796875" style="31" customWidth="1"/>
    <col min="12042" max="12042" width="2.7265625" style="31" customWidth="1"/>
    <col min="12043" max="12044" width="9.1796875" style="31"/>
    <col min="12045" max="12045" width="12.81640625" style="31" bestFit="1" customWidth="1"/>
    <col min="12046" max="12288" width="9.1796875" style="31"/>
    <col min="12289" max="12289" width="33.1796875" style="31" customWidth="1"/>
    <col min="12290" max="12290" width="21.1796875" style="31" customWidth="1"/>
    <col min="12291" max="12291" width="48.1796875" style="31" customWidth="1"/>
    <col min="12292" max="12292" width="15.7265625" style="31" customWidth="1"/>
    <col min="12293" max="12293" width="17.453125" style="31" customWidth="1"/>
    <col min="12294" max="12294" width="17.26953125" style="31" customWidth="1"/>
    <col min="12295" max="12296" width="0" style="31" hidden="1" customWidth="1"/>
    <col min="12297" max="12297" width="8.1796875" style="31" customWidth="1"/>
    <col min="12298" max="12298" width="2.7265625" style="31" customWidth="1"/>
    <col min="12299" max="12300" width="9.1796875" style="31"/>
    <col min="12301" max="12301" width="12.81640625" style="31" bestFit="1" customWidth="1"/>
    <col min="12302" max="12544" width="9.1796875" style="31"/>
    <col min="12545" max="12545" width="33.1796875" style="31" customWidth="1"/>
    <col min="12546" max="12546" width="21.1796875" style="31" customWidth="1"/>
    <col min="12547" max="12547" width="48.1796875" style="31" customWidth="1"/>
    <col min="12548" max="12548" width="15.7265625" style="31" customWidth="1"/>
    <col min="12549" max="12549" width="17.453125" style="31" customWidth="1"/>
    <col min="12550" max="12550" width="17.26953125" style="31" customWidth="1"/>
    <col min="12551" max="12552" width="0" style="31" hidden="1" customWidth="1"/>
    <col min="12553" max="12553" width="8.1796875" style="31" customWidth="1"/>
    <col min="12554" max="12554" width="2.7265625" style="31" customWidth="1"/>
    <col min="12555" max="12556" width="9.1796875" style="31"/>
    <col min="12557" max="12557" width="12.81640625" style="31" bestFit="1" customWidth="1"/>
    <col min="12558" max="12800" width="9.1796875" style="31"/>
    <col min="12801" max="12801" width="33.1796875" style="31" customWidth="1"/>
    <col min="12802" max="12802" width="21.1796875" style="31" customWidth="1"/>
    <col min="12803" max="12803" width="48.1796875" style="31" customWidth="1"/>
    <col min="12804" max="12804" width="15.7265625" style="31" customWidth="1"/>
    <col min="12805" max="12805" width="17.453125" style="31" customWidth="1"/>
    <col min="12806" max="12806" width="17.26953125" style="31" customWidth="1"/>
    <col min="12807" max="12808" width="0" style="31" hidden="1" customWidth="1"/>
    <col min="12809" max="12809" width="8.1796875" style="31" customWidth="1"/>
    <col min="12810" max="12810" width="2.7265625" style="31" customWidth="1"/>
    <col min="12811" max="12812" width="9.1796875" style="31"/>
    <col min="12813" max="12813" width="12.81640625" style="31" bestFit="1" customWidth="1"/>
    <col min="12814" max="13056" width="9.1796875" style="31"/>
    <col min="13057" max="13057" width="33.1796875" style="31" customWidth="1"/>
    <col min="13058" max="13058" width="21.1796875" style="31" customWidth="1"/>
    <col min="13059" max="13059" width="48.1796875" style="31" customWidth="1"/>
    <col min="13060" max="13060" width="15.7265625" style="31" customWidth="1"/>
    <col min="13061" max="13061" width="17.453125" style="31" customWidth="1"/>
    <col min="13062" max="13062" width="17.26953125" style="31" customWidth="1"/>
    <col min="13063" max="13064" width="0" style="31" hidden="1" customWidth="1"/>
    <col min="13065" max="13065" width="8.1796875" style="31" customWidth="1"/>
    <col min="13066" max="13066" width="2.7265625" style="31" customWidth="1"/>
    <col min="13067" max="13068" width="9.1796875" style="31"/>
    <col min="13069" max="13069" width="12.81640625" style="31" bestFit="1" customWidth="1"/>
    <col min="13070" max="13312" width="9.1796875" style="31"/>
    <col min="13313" max="13313" width="33.1796875" style="31" customWidth="1"/>
    <col min="13314" max="13314" width="21.1796875" style="31" customWidth="1"/>
    <col min="13315" max="13315" width="48.1796875" style="31" customWidth="1"/>
    <col min="13316" max="13316" width="15.7265625" style="31" customWidth="1"/>
    <col min="13317" max="13317" width="17.453125" style="31" customWidth="1"/>
    <col min="13318" max="13318" width="17.26953125" style="31" customWidth="1"/>
    <col min="13319" max="13320" width="0" style="31" hidden="1" customWidth="1"/>
    <col min="13321" max="13321" width="8.1796875" style="31" customWidth="1"/>
    <col min="13322" max="13322" width="2.7265625" style="31" customWidth="1"/>
    <col min="13323" max="13324" width="9.1796875" style="31"/>
    <col min="13325" max="13325" width="12.81640625" style="31" bestFit="1" customWidth="1"/>
    <col min="13326" max="13568" width="9.1796875" style="31"/>
    <col min="13569" max="13569" width="33.1796875" style="31" customWidth="1"/>
    <col min="13570" max="13570" width="21.1796875" style="31" customWidth="1"/>
    <col min="13571" max="13571" width="48.1796875" style="31" customWidth="1"/>
    <col min="13572" max="13572" width="15.7265625" style="31" customWidth="1"/>
    <col min="13573" max="13573" width="17.453125" style="31" customWidth="1"/>
    <col min="13574" max="13574" width="17.26953125" style="31" customWidth="1"/>
    <col min="13575" max="13576" width="0" style="31" hidden="1" customWidth="1"/>
    <col min="13577" max="13577" width="8.1796875" style="31" customWidth="1"/>
    <col min="13578" max="13578" width="2.7265625" style="31" customWidth="1"/>
    <col min="13579" max="13580" width="9.1796875" style="31"/>
    <col min="13581" max="13581" width="12.81640625" style="31" bestFit="1" customWidth="1"/>
    <col min="13582" max="13824" width="9.1796875" style="31"/>
    <col min="13825" max="13825" width="33.1796875" style="31" customWidth="1"/>
    <col min="13826" max="13826" width="21.1796875" style="31" customWidth="1"/>
    <col min="13827" max="13827" width="48.1796875" style="31" customWidth="1"/>
    <col min="13828" max="13828" width="15.7265625" style="31" customWidth="1"/>
    <col min="13829" max="13829" width="17.453125" style="31" customWidth="1"/>
    <col min="13830" max="13830" width="17.26953125" style="31" customWidth="1"/>
    <col min="13831" max="13832" width="0" style="31" hidden="1" customWidth="1"/>
    <col min="13833" max="13833" width="8.1796875" style="31" customWidth="1"/>
    <col min="13834" max="13834" width="2.7265625" style="31" customWidth="1"/>
    <col min="13835" max="13836" width="9.1796875" style="31"/>
    <col min="13837" max="13837" width="12.81640625" style="31" bestFit="1" customWidth="1"/>
    <col min="13838" max="14080" width="9.1796875" style="31"/>
    <col min="14081" max="14081" width="33.1796875" style="31" customWidth="1"/>
    <col min="14082" max="14082" width="21.1796875" style="31" customWidth="1"/>
    <col min="14083" max="14083" width="48.1796875" style="31" customWidth="1"/>
    <col min="14084" max="14084" width="15.7265625" style="31" customWidth="1"/>
    <col min="14085" max="14085" width="17.453125" style="31" customWidth="1"/>
    <col min="14086" max="14086" width="17.26953125" style="31" customWidth="1"/>
    <col min="14087" max="14088" width="0" style="31" hidden="1" customWidth="1"/>
    <col min="14089" max="14089" width="8.1796875" style="31" customWidth="1"/>
    <col min="14090" max="14090" width="2.7265625" style="31" customWidth="1"/>
    <col min="14091" max="14092" width="9.1796875" style="31"/>
    <col min="14093" max="14093" width="12.81640625" style="31" bestFit="1" customWidth="1"/>
    <col min="14094" max="14336" width="9.1796875" style="31"/>
    <col min="14337" max="14337" width="33.1796875" style="31" customWidth="1"/>
    <col min="14338" max="14338" width="21.1796875" style="31" customWidth="1"/>
    <col min="14339" max="14339" width="48.1796875" style="31" customWidth="1"/>
    <col min="14340" max="14340" width="15.7265625" style="31" customWidth="1"/>
    <col min="14341" max="14341" width="17.453125" style="31" customWidth="1"/>
    <col min="14342" max="14342" width="17.26953125" style="31" customWidth="1"/>
    <col min="14343" max="14344" width="0" style="31" hidden="1" customWidth="1"/>
    <col min="14345" max="14345" width="8.1796875" style="31" customWidth="1"/>
    <col min="14346" max="14346" width="2.7265625" style="31" customWidth="1"/>
    <col min="14347" max="14348" width="9.1796875" style="31"/>
    <col min="14349" max="14349" width="12.81640625" style="31" bestFit="1" customWidth="1"/>
    <col min="14350" max="14592" width="9.1796875" style="31"/>
    <col min="14593" max="14593" width="33.1796875" style="31" customWidth="1"/>
    <col min="14594" max="14594" width="21.1796875" style="31" customWidth="1"/>
    <col min="14595" max="14595" width="48.1796875" style="31" customWidth="1"/>
    <col min="14596" max="14596" width="15.7265625" style="31" customWidth="1"/>
    <col min="14597" max="14597" width="17.453125" style="31" customWidth="1"/>
    <col min="14598" max="14598" width="17.26953125" style="31" customWidth="1"/>
    <col min="14599" max="14600" width="0" style="31" hidden="1" customWidth="1"/>
    <col min="14601" max="14601" width="8.1796875" style="31" customWidth="1"/>
    <col min="14602" max="14602" width="2.7265625" style="31" customWidth="1"/>
    <col min="14603" max="14604" width="9.1796875" style="31"/>
    <col min="14605" max="14605" width="12.81640625" style="31" bestFit="1" customWidth="1"/>
    <col min="14606" max="14848" width="9.1796875" style="31"/>
    <col min="14849" max="14849" width="33.1796875" style="31" customWidth="1"/>
    <col min="14850" max="14850" width="21.1796875" style="31" customWidth="1"/>
    <col min="14851" max="14851" width="48.1796875" style="31" customWidth="1"/>
    <col min="14852" max="14852" width="15.7265625" style="31" customWidth="1"/>
    <col min="14853" max="14853" width="17.453125" style="31" customWidth="1"/>
    <col min="14854" max="14854" width="17.26953125" style="31" customWidth="1"/>
    <col min="14855" max="14856" width="0" style="31" hidden="1" customWidth="1"/>
    <col min="14857" max="14857" width="8.1796875" style="31" customWidth="1"/>
    <col min="14858" max="14858" width="2.7265625" style="31" customWidth="1"/>
    <col min="14859" max="14860" width="9.1796875" style="31"/>
    <col min="14861" max="14861" width="12.81640625" style="31" bestFit="1" customWidth="1"/>
    <col min="14862" max="15104" width="9.1796875" style="31"/>
    <col min="15105" max="15105" width="33.1796875" style="31" customWidth="1"/>
    <col min="15106" max="15106" width="21.1796875" style="31" customWidth="1"/>
    <col min="15107" max="15107" width="48.1796875" style="31" customWidth="1"/>
    <col min="15108" max="15108" width="15.7265625" style="31" customWidth="1"/>
    <col min="15109" max="15109" width="17.453125" style="31" customWidth="1"/>
    <col min="15110" max="15110" width="17.26953125" style="31" customWidth="1"/>
    <col min="15111" max="15112" width="0" style="31" hidden="1" customWidth="1"/>
    <col min="15113" max="15113" width="8.1796875" style="31" customWidth="1"/>
    <col min="15114" max="15114" width="2.7265625" style="31" customWidth="1"/>
    <col min="15115" max="15116" width="9.1796875" style="31"/>
    <col min="15117" max="15117" width="12.81640625" style="31" bestFit="1" customWidth="1"/>
    <col min="15118" max="15360" width="9.1796875" style="31"/>
    <col min="15361" max="15361" width="33.1796875" style="31" customWidth="1"/>
    <col min="15362" max="15362" width="21.1796875" style="31" customWidth="1"/>
    <col min="15363" max="15363" width="48.1796875" style="31" customWidth="1"/>
    <col min="15364" max="15364" width="15.7265625" style="31" customWidth="1"/>
    <col min="15365" max="15365" width="17.453125" style="31" customWidth="1"/>
    <col min="15366" max="15366" width="17.26953125" style="31" customWidth="1"/>
    <col min="15367" max="15368" width="0" style="31" hidden="1" customWidth="1"/>
    <col min="15369" max="15369" width="8.1796875" style="31" customWidth="1"/>
    <col min="15370" max="15370" width="2.7265625" style="31" customWidth="1"/>
    <col min="15371" max="15372" width="9.1796875" style="31"/>
    <col min="15373" max="15373" width="12.81640625" style="31" bestFit="1" customWidth="1"/>
    <col min="15374" max="15616" width="9.1796875" style="31"/>
    <col min="15617" max="15617" width="33.1796875" style="31" customWidth="1"/>
    <col min="15618" max="15618" width="21.1796875" style="31" customWidth="1"/>
    <col min="15619" max="15619" width="48.1796875" style="31" customWidth="1"/>
    <col min="15620" max="15620" width="15.7265625" style="31" customWidth="1"/>
    <col min="15621" max="15621" width="17.453125" style="31" customWidth="1"/>
    <col min="15622" max="15622" width="17.26953125" style="31" customWidth="1"/>
    <col min="15623" max="15624" width="0" style="31" hidden="1" customWidth="1"/>
    <col min="15625" max="15625" width="8.1796875" style="31" customWidth="1"/>
    <col min="15626" max="15626" width="2.7265625" style="31" customWidth="1"/>
    <col min="15627" max="15628" width="9.1796875" style="31"/>
    <col min="15629" max="15629" width="12.81640625" style="31" bestFit="1" customWidth="1"/>
    <col min="15630" max="15872" width="9.1796875" style="31"/>
    <col min="15873" max="15873" width="33.1796875" style="31" customWidth="1"/>
    <col min="15874" max="15874" width="21.1796875" style="31" customWidth="1"/>
    <col min="15875" max="15875" width="48.1796875" style="31" customWidth="1"/>
    <col min="15876" max="15876" width="15.7265625" style="31" customWidth="1"/>
    <col min="15877" max="15877" width="17.453125" style="31" customWidth="1"/>
    <col min="15878" max="15878" width="17.26953125" style="31" customWidth="1"/>
    <col min="15879" max="15880" width="0" style="31" hidden="1" customWidth="1"/>
    <col min="15881" max="15881" width="8.1796875" style="31" customWidth="1"/>
    <col min="15882" max="15882" width="2.7265625" style="31" customWidth="1"/>
    <col min="15883" max="15884" width="9.1796875" style="31"/>
    <col min="15885" max="15885" width="12.81640625" style="31" bestFit="1" customWidth="1"/>
    <col min="15886" max="16128" width="9.1796875" style="31"/>
    <col min="16129" max="16129" width="33.1796875" style="31" customWidth="1"/>
    <col min="16130" max="16130" width="21.1796875" style="31" customWidth="1"/>
    <col min="16131" max="16131" width="48.1796875" style="31" customWidth="1"/>
    <col min="16132" max="16132" width="15.7265625" style="31" customWidth="1"/>
    <col min="16133" max="16133" width="17.453125" style="31" customWidth="1"/>
    <col min="16134" max="16134" width="17.26953125" style="31" customWidth="1"/>
    <col min="16135" max="16136" width="0" style="31" hidden="1" customWidth="1"/>
    <col min="16137" max="16137" width="8.1796875" style="31" customWidth="1"/>
    <col min="16138" max="16138" width="2.7265625" style="31" customWidth="1"/>
    <col min="16139" max="16140" width="9.1796875" style="31"/>
    <col min="16141" max="16141" width="12.81640625" style="31" bestFit="1" customWidth="1"/>
    <col min="16142" max="16384" width="9.1796875" style="31"/>
  </cols>
  <sheetData>
    <row r="1" spans="1:13" ht="31">
      <c r="A1" s="123" t="s">
        <v>29</v>
      </c>
      <c r="B1" s="123"/>
      <c r="C1" s="123"/>
      <c r="D1" s="123"/>
      <c r="E1" s="123"/>
      <c r="F1" s="123"/>
      <c r="G1" s="123"/>
      <c r="H1" s="123"/>
      <c r="I1" s="123"/>
    </row>
    <row r="2" spans="1:13" ht="19" customHeight="1">
      <c r="A2" s="124" t="s">
        <v>30</v>
      </c>
      <c r="B2" s="125"/>
      <c r="C2" s="126" t="s">
        <v>31</v>
      </c>
      <c r="D2" s="127"/>
      <c r="E2" s="127"/>
      <c r="F2" s="127"/>
      <c r="H2" s="32"/>
      <c r="I2" s="33"/>
    </row>
    <row r="3" spans="1:13" ht="16.5" customHeight="1">
      <c r="A3" s="124" t="s">
        <v>32</v>
      </c>
      <c r="B3" s="125"/>
      <c r="C3" s="128">
        <f>BudgetTotale!C8</f>
        <v>0</v>
      </c>
      <c r="D3" s="128"/>
      <c r="E3" s="128"/>
      <c r="F3" s="128"/>
      <c r="H3" s="32"/>
      <c r="I3" s="129" t="s">
        <v>33</v>
      </c>
    </row>
    <row r="4" spans="1:13" ht="19.5" customHeight="1">
      <c r="A4" s="124" t="s">
        <v>34</v>
      </c>
      <c r="B4" s="125"/>
      <c r="C4" s="128">
        <f>BudgetTotale!C6</f>
        <v>0</v>
      </c>
      <c r="D4" s="128"/>
      <c r="E4" s="128"/>
      <c r="F4" s="128"/>
      <c r="H4" s="32"/>
      <c r="I4" s="130"/>
    </row>
    <row r="5" spans="1:13" ht="18.5">
      <c r="A5" s="131" t="s">
        <v>35</v>
      </c>
      <c r="B5" s="132"/>
      <c r="C5" s="133" t="s">
        <v>36</v>
      </c>
      <c r="D5" s="134"/>
      <c r="E5" s="134"/>
      <c r="F5" s="134"/>
      <c r="G5" s="34"/>
      <c r="H5" s="35"/>
      <c r="I5" s="130"/>
    </row>
    <row r="6" spans="1:13" ht="22.75" customHeight="1">
      <c r="A6" s="135" t="s">
        <v>37</v>
      </c>
      <c r="B6" s="136"/>
      <c r="C6" s="136"/>
      <c r="D6" s="136"/>
      <c r="E6" s="136"/>
      <c r="F6" s="136"/>
      <c r="G6" s="136"/>
      <c r="H6" s="137"/>
      <c r="I6" s="130"/>
    </row>
    <row r="7" spans="1:13" ht="66" customHeight="1">
      <c r="A7" s="36" t="s">
        <v>38</v>
      </c>
      <c r="B7" s="37" t="s">
        <v>39</v>
      </c>
      <c r="C7" s="38" t="s">
        <v>40</v>
      </c>
      <c r="D7" s="36" t="s">
        <v>41</v>
      </c>
      <c r="E7" s="36" t="s">
        <v>42</v>
      </c>
      <c r="F7" s="37" t="s">
        <v>43</v>
      </c>
      <c r="G7" s="34"/>
      <c r="H7" s="39"/>
      <c r="I7" s="130"/>
      <c r="K7" s="40"/>
      <c r="L7" s="40"/>
      <c r="M7" s="40"/>
    </row>
    <row r="8" spans="1:13" ht="20.25" customHeight="1">
      <c r="A8" s="1"/>
      <c r="B8" s="2"/>
      <c r="C8" s="41">
        <v>60</v>
      </c>
      <c r="D8" s="3"/>
      <c r="E8" s="3"/>
      <c r="F8" s="42">
        <f>+(D8/C8)*B8*E8%</f>
        <v>0</v>
      </c>
      <c r="G8" s="34"/>
      <c r="H8" s="39"/>
      <c r="I8" s="130"/>
      <c r="L8" s="43"/>
      <c r="M8" s="43"/>
    </row>
    <row r="9" spans="1:13" ht="20.25" customHeight="1">
      <c r="A9" s="1"/>
      <c r="B9" s="2"/>
      <c r="C9" s="41">
        <v>60</v>
      </c>
      <c r="D9" s="3"/>
      <c r="E9" s="3"/>
      <c r="F9" s="42">
        <f>+(D9/C9)*B9*E9%</f>
        <v>0</v>
      </c>
      <c r="G9" s="34"/>
      <c r="H9" s="39"/>
      <c r="I9" s="130"/>
      <c r="L9" s="43"/>
      <c r="M9" s="43"/>
    </row>
    <row r="10" spans="1:13" ht="23.25" customHeight="1">
      <c r="A10" s="1"/>
      <c r="B10" s="2"/>
      <c r="C10" s="41">
        <v>60</v>
      </c>
      <c r="D10" s="3"/>
      <c r="E10" s="3"/>
      <c r="F10" s="42">
        <f>+(D10/C10)*B10*E10%</f>
        <v>0</v>
      </c>
      <c r="G10" s="34"/>
      <c r="H10" s="39"/>
      <c r="I10" s="130"/>
      <c r="M10" s="43"/>
    </row>
    <row r="11" spans="1:13" ht="23.25" customHeight="1">
      <c r="A11" s="1"/>
      <c r="B11" s="2"/>
      <c r="C11" s="41">
        <v>60</v>
      </c>
      <c r="D11" s="3"/>
      <c r="E11" s="3"/>
      <c r="F11" s="42">
        <f>+(D11/C11)*B11*E11%</f>
        <v>0</v>
      </c>
      <c r="G11" s="34"/>
      <c r="H11" s="39"/>
      <c r="I11" s="130"/>
      <c r="M11" s="43"/>
    </row>
    <row r="12" spans="1:13" ht="22.75" customHeight="1">
      <c r="A12" s="44"/>
      <c r="B12" s="45"/>
      <c r="C12" s="46" t="s">
        <v>44</v>
      </c>
      <c r="D12" s="46"/>
      <c r="E12" s="46"/>
      <c r="F12" s="47">
        <f>SUM(F8:F11)</f>
        <v>0</v>
      </c>
      <c r="G12" s="34"/>
      <c r="H12" s="39"/>
      <c r="I12" s="130"/>
    </row>
    <row r="13" spans="1:13" ht="24" customHeight="1">
      <c r="A13" s="1"/>
      <c r="B13" s="4"/>
      <c r="C13" s="41">
        <v>36</v>
      </c>
      <c r="D13" s="3"/>
      <c r="E13" s="3"/>
      <c r="F13" s="42">
        <f>+(D13/C13)*B13*E13%</f>
        <v>0</v>
      </c>
      <c r="G13" s="34"/>
      <c r="H13" s="39"/>
      <c r="I13" s="130"/>
    </row>
    <row r="14" spans="1:13" ht="24" customHeight="1">
      <c r="A14" s="1"/>
      <c r="B14" s="4"/>
      <c r="C14" s="41">
        <v>36</v>
      </c>
      <c r="D14" s="3"/>
      <c r="E14" s="3"/>
      <c r="F14" s="42">
        <f>+(D14/C14)*B14*E14%</f>
        <v>0</v>
      </c>
      <c r="G14" s="34"/>
      <c r="H14" s="39"/>
      <c r="I14" s="130"/>
    </row>
    <row r="15" spans="1:13" ht="24" customHeight="1">
      <c r="A15" s="1"/>
      <c r="B15" s="4"/>
      <c r="C15" s="41">
        <v>36</v>
      </c>
      <c r="D15" s="3"/>
      <c r="E15" s="3"/>
      <c r="F15" s="42">
        <f>+(D15/C15)*B15*E15%</f>
        <v>0</v>
      </c>
      <c r="G15" s="34"/>
      <c r="H15" s="39"/>
      <c r="I15" s="130"/>
    </row>
    <row r="16" spans="1:13" ht="24" customHeight="1">
      <c r="A16" s="1"/>
      <c r="B16" s="4"/>
      <c r="C16" s="41">
        <v>36</v>
      </c>
      <c r="D16" s="3"/>
      <c r="E16" s="3"/>
      <c r="F16" s="42">
        <f>+(D16/C16)*B16*E16%</f>
        <v>0</v>
      </c>
      <c r="G16" s="34"/>
      <c r="H16" s="39"/>
      <c r="I16" s="130"/>
    </row>
    <row r="17" spans="1:9" ht="24.75" customHeight="1">
      <c r="A17" s="44"/>
      <c r="B17" s="45"/>
      <c r="C17" s="46" t="s">
        <v>45</v>
      </c>
      <c r="D17" s="46"/>
      <c r="E17" s="46"/>
      <c r="F17" s="47">
        <f>SUM(F13:F16)</f>
        <v>0</v>
      </c>
      <c r="G17" s="34"/>
      <c r="H17" s="39"/>
      <c r="I17" s="130"/>
    </row>
    <row r="18" spans="1:9" ht="28.5" customHeight="1">
      <c r="A18" s="48" t="s">
        <v>46</v>
      </c>
      <c r="B18" s="49">
        <f>SUM(B8:B17)</f>
        <v>0</v>
      </c>
      <c r="C18" s="50"/>
      <c r="D18" s="51"/>
      <c r="E18" s="51"/>
      <c r="F18" s="52">
        <f>F12+F17</f>
        <v>0</v>
      </c>
      <c r="G18" s="34"/>
      <c r="H18" s="39"/>
      <c r="I18" s="130"/>
    </row>
    <row r="19" spans="1:9">
      <c r="A19" s="53"/>
      <c r="I19" s="130"/>
    </row>
    <row r="20" spans="1:9" ht="24.75" customHeight="1">
      <c r="A20" s="54" t="s">
        <v>47</v>
      </c>
      <c r="B20" s="138" t="s">
        <v>48</v>
      </c>
      <c r="C20" s="139"/>
      <c r="D20" s="140" t="s">
        <v>49</v>
      </c>
      <c r="E20" s="140"/>
      <c r="F20" s="55">
        <f>B18-F18</f>
        <v>0</v>
      </c>
      <c r="I20" s="130"/>
    </row>
    <row r="21" spans="1:9">
      <c r="A21" s="54"/>
      <c r="I21" s="130"/>
    </row>
    <row r="22" spans="1:9">
      <c r="A22" s="141" t="s">
        <v>67</v>
      </c>
      <c r="B22" s="142"/>
      <c r="C22" s="142"/>
      <c r="D22" s="142"/>
      <c r="E22" s="142"/>
      <c r="F22" s="142"/>
      <c r="I22" s="130"/>
    </row>
    <row r="23" spans="1:9">
      <c r="A23" s="141"/>
      <c r="B23" s="142"/>
      <c r="C23" s="142"/>
      <c r="D23" s="142"/>
      <c r="E23" s="142"/>
      <c r="F23" s="142"/>
      <c r="I23" s="130"/>
    </row>
    <row r="24" spans="1:9">
      <c r="A24" s="143" t="s">
        <v>50</v>
      </c>
      <c r="B24" s="144"/>
      <c r="C24" s="144"/>
      <c r="D24" s="144"/>
      <c r="E24" s="144"/>
      <c r="F24" s="144"/>
      <c r="I24" s="130"/>
    </row>
    <row r="25" spans="1:9">
      <c r="A25" s="31" t="s">
        <v>72</v>
      </c>
    </row>
  </sheetData>
  <sheetProtection algorithmName="SHA-512" hashValue="T4YxdYFHut+ztFQOu2++Okm58OB/1ZfPINXNyIHLfoTB1QStdfsV5um7XU7o0JNrLZZGSKvm0xECBuIximyQag==" saltValue="C+kmCG9Arkntbnv9umZ9AA==" spinCount="100000" sheet="1" objects="1" scenarios="1"/>
  <mergeCells count="15">
    <mergeCell ref="A1:I1"/>
    <mergeCell ref="A2:B2"/>
    <mergeCell ref="C2:F2"/>
    <mergeCell ref="A3:B3"/>
    <mergeCell ref="C3:F3"/>
    <mergeCell ref="I3:I24"/>
    <mergeCell ref="A4:B4"/>
    <mergeCell ref="C4:F4"/>
    <mergeCell ref="A5:B5"/>
    <mergeCell ref="C5:F5"/>
    <mergeCell ref="A6:H6"/>
    <mergeCell ref="B20:C20"/>
    <mergeCell ref="D20:E20"/>
    <mergeCell ref="A22:F23"/>
    <mergeCell ref="A24:F24"/>
  </mergeCells>
  <printOptions gridLines="1" gridLinesSet="0"/>
  <pageMargins left="0.26" right="0.21000000000000002" top="0.52" bottom="0.3" header="0.5" footer="0.5"/>
  <pageSetup paperSize="9"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19757-04FE-45EC-8782-042EC8DDDCF5}">
  <dimension ref="B2:H13"/>
  <sheetViews>
    <sheetView zoomScale="68" zoomScaleNormal="68" workbookViewId="0">
      <selection activeCell="H7" sqref="H7"/>
    </sheetView>
  </sheetViews>
  <sheetFormatPr defaultRowHeight="14.5"/>
  <cols>
    <col min="2" max="2" width="69.90625" customWidth="1"/>
    <col min="3" max="3" width="23.54296875" customWidth="1"/>
    <col min="4" max="6" width="20.6328125" customWidth="1"/>
    <col min="7" max="7" width="19.453125" customWidth="1"/>
  </cols>
  <sheetData>
    <row r="2" spans="2:8" ht="19" thickBot="1">
      <c r="B2" s="91" t="s">
        <v>79</v>
      </c>
      <c r="C2" s="91"/>
    </row>
    <row r="3" spans="2:8" ht="29">
      <c r="B3" s="92" t="s">
        <v>83</v>
      </c>
      <c r="C3" s="154" t="s">
        <v>84</v>
      </c>
      <c r="D3" s="158" t="s">
        <v>69</v>
      </c>
      <c r="E3" s="159" t="s">
        <v>70</v>
      </c>
      <c r="F3" s="160" t="s">
        <v>71</v>
      </c>
    </row>
    <row r="4" spans="2:8">
      <c r="B4" s="149" t="s">
        <v>1</v>
      </c>
      <c r="C4" s="155">
        <f>BudgetTotale!C11</f>
        <v>0</v>
      </c>
      <c r="D4" s="161">
        <v>0</v>
      </c>
      <c r="E4" s="88">
        <v>0</v>
      </c>
      <c r="F4" s="162">
        <v>0</v>
      </c>
    </row>
    <row r="5" spans="2:8">
      <c r="B5" s="150" t="s">
        <v>2</v>
      </c>
      <c r="C5" s="156">
        <f>BudgetTotale!C12</f>
        <v>0</v>
      </c>
      <c r="D5" s="163">
        <f>CostiPersonale!F25</f>
        <v>0</v>
      </c>
      <c r="E5" s="89">
        <f>CostiPersonale!H25</f>
        <v>0</v>
      </c>
      <c r="F5" s="164">
        <f>CostiPersonale!J25</f>
        <v>0</v>
      </c>
    </row>
    <row r="6" spans="2:8" ht="23.5" customHeight="1">
      <c r="B6" s="151" t="s">
        <v>3</v>
      </c>
      <c r="C6" s="156">
        <f>BudgetTotale!C13</f>
        <v>0</v>
      </c>
      <c r="D6" s="163">
        <f>D5</f>
        <v>0</v>
      </c>
      <c r="E6" s="89">
        <f>E5</f>
        <v>0</v>
      </c>
      <c r="F6" s="164">
        <f>F5</f>
        <v>0</v>
      </c>
    </row>
    <row r="7" spans="2:8" ht="24.5" customHeight="1">
      <c r="B7" s="151" t="s">
        <v>4</v>
      </c>
      <c r="C7" s="156">
        <f>BudgetTotale!C14</f>
        <v>0</v>
      </c>
      <c r="D7" s="165"/>
      <c r="E7" s="90"/>
      <c r="F7" s="166"/>
    </row>
    <row r="8" spans="2:8" ht="49.5" customHeight="1">
      <c r="B8" s="152" t="s">
        <v>5</v>
      </c>
      <c r="C8" s="156">
        <f>BudgetTotale!C15</f>
        <v>0</v>
      </c>
      <c r="D8" s="165"/>
      <c r="E8" s="90"/>
      <c r="F8" s="166"/>
    </row>
    <row r="9" spans="2:8" ht="55.5" customHeight="1">
      <c r="B9" s="153" t="s">
        <v>6</v>
      </c>
      <c r="C9" s="156">
        <f>BudgetTotale!C16</f>
        <v>0</v>
      </c>
      <c r="D9" s="163">
        <f>'Ammortamento UNIMI   '!F18</f>
        <v>0</v>
      </c>
      <c r="E9" s="89"/>
      <c r="F9" s="164"/>
    </row>
    <row r="10" spans="2:8" ht="30" customHeight="1">
      <c r="B10" s="153" t="s">
        <v>76</v>
      </c>
      <c r="C10" s="156">
        <f>BudgetTotale!C17</f>
        <v>0</v>
      </c>
      <c r="D10" s="165"/>
      <c r="E10" s="90"/>
      <c r="F10" s="166"/>
    </row>
    <row r="11" spans="2:8" ht="45" customHeight="1">
      <c r="B11" s="152" t="s">
        <v>7</v>
      </c>
      <c r="C11" s="156">
        <f>BudgetTotale!C18</f>
        <v>0</v>
      </c>
      <c r="D11" s="165"/>
      <c r="E11" s="90"/>
      <c r="F11" s="166"/>
    </row>
    <row r="12" spans="2:8" ht="36" customHeight="1" thickBot="1">
      <c r="B12" s="153" t="s">
        <v>8</v>
      </c>
      <c r="C12" s="156">
        <f>BudgetTotale!C19</f>
        <v>0</v>
      </c>
      <c r="D12" s="163">
        <f>(D6+D7+D8+D9+D11)*20%</f>
        <v>0</v>
      </c>
      <c r="E12" s="89">
        <f>(E6+E7+E8+E9+E11)*20%</f>
        <v>0</v>
      </c>
      <c r="F12" s="164">
        <f>(F6+F7+F8+F9+F11)*20%</f>
        <v>0</v>
      </c>
    </row>
    <row r="13" spans="2:8" ht="17.5" thickBot="1">
      <c r="B13" s="153" t="s">
        <v>9</v>
      </c>
      <c r="C13" s="157">
        <f>BudgetTotale!C20</f>
        <v>0</v>
      </c>
      <c r="D13" s="167">
        <f>SUM(D6:D12)</f>
        <v>0</v>
      </c>
      <c r="E13" s="168">
        <f>SUM(E6:E12)</f>
        <v>0</v>
      </c>
      <c r="F13" s="169">
        <f>SUM(F6:F12)</f>
        <v>0</v>
      </c>
      <c r="G13" s="170">
        <f>SUM(D13:F13)</f>
        <v>0</v>
      </c>
      <c r="H13" s="21" t="str">
        <f>IF(G13=C13,"OK","ERROR")</f>
        <v>OK</v>
      </c>
    </row>
  </sheetData>
  <conditionalFormatting sqref="H13">
    <cfRule type="cellIs" dxfId="1" priority="1" operator="equal">
      <formula>"ERROR"</formula>
    </cfRule>
    <cfRule type="cellIs" dxfId="0" priority="2" operator="equal">
      <formula>"OK"</formula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C3:E17"/>
  <sheetViews>
    <sheetView workbookViewId="0">
      <selection activeCell="J7" sqref="J7"/>
    </sheetView>
  </sheetViews>
  <sheetFormatPr defaultColWidth="9.1796875" defaultRowHeight="14.5"/>
  <cols>
    <col min="3" max="3" width="22.7265625" customWidth="1"/>
    <col min="4" max="4" width="31.453125" customWidth="1"/>
    <col min="5" max="5" width="21.7265625" customWidth="1"/>
  </cols>
  <sheetData>
    <row r="3" spans="3:5" ht="30" customHeight="1">
      <c r="C3" s="146" t="s">
        <v>51</v>
      </c>
      <c r="D3" s="146"/>
      <c r="E3" s="146"/>
    </row>
    <row r="4" spans="3:5" ht="27" customHeight="1">
      <c r="C4" s="56" t="s">
        <v>52</v>
      </c>
      <c r="D4" s="57" t="s">
        <v>53</v>
      </c>
      <c r="E4" s="58">
        <f>BudgetTotale!C22</f>
        <v>0</v>
      </c>
    </row>
    <row r="5" spans="3:5" ht="6" customHeight="1">
      <c r="C5" s="59"/>
      <c r="D5" s="59"/>
      <c r="E5" s="60"/>
    </row>
    <row r="6" spans="3:5" ht="27" customHeight="1">
      <c r="C6" s="56" t="s">
        <v>82</v>
      </c>
      <c r="D6" s="61" t="s">
        <v>54</v>
      </c>
      <c r="E6" s="58">
        <f>BudgetTotale!C12</f>
        <v>0</v>
      </c>
    </row>
    <row r="7" spans="3:5" ht="27" customHeight="1">
      <c r="C7" s="62"/>
      <c r="D7" s="61" t="s">
        <v>55</v>
      </c>
      <c r="E7" s="58">
        <f>'Ammortamento UNIMI   '!B18</f>
        <v>0</v>
      </c>
    </row>
    <row r="8" spans="3:5" ht="27" customHeight="1">
      <c r="C8" s="63"/>
      <c r="D8" s="64" t="s">
        <v>56</v>
      </c>
      <c r="E8" s="58">
        <f>BudgetTotale!C17</f>
        <v>0</v>
      </c>
    </row>
    <row r="9" spans="3:5" ht="27" customHeight="1">
      <c r="C9" s="63"/>
      <c r="D9" s="64" t="s">
        <v>80</v>
      </c>
      <c r="E9" s="58">
        <f>BudgetTotale!C14+BudgetTotale!C15+BudgetTotale!C18</f>
        <v>0</v>
      </c>
    </row>
    <row r="10" spans="3:5" ht="27" customHeight="1">
      <c r="C10" s="84" t="s">
        <v>81</v>
      </c>
      <c r="D10" s="65" t="s">
        <v>57</v>
      </c>
      <c r="E10" s="58">
        <f>E4*10%</f>
        <v>0</v>
      </c>
    </row>
    <row r="11" spans="3:5" ht="27" customHeight="1">
      <c r="C11" s="66" t="s">
        <v>58</v>
      </c>
      <c r="D11" s="67"/>
      <c r="E11" s="68">
        <f>SUM(E6:E10)</f>
        <v>0</v>
      </c>
    </row>
    <row r="12" spans="3:5" ht="27" customHeight="1">
      <c r="C12" s="145" t="s">
        <v>59</v>
      </c>
      <c r="D12" s="145"/>
      <c r="E12" s="69">
        <f>E4-E11</f>
        <v>0</v>
      </c>
    </row>
    <row r="14" spans="3:5" ht="18" hidden="1" customHeight="1">
      <c r="C14" s="147" t="s">
        <v>60</v>
      </c>
      <c r="D14" s="147"/>
      <c r="E14" s="70" t="e">
        <f>BudgetTotale!#REF!</f>
        <v>#REF!</v>
      </c>
    </row>
    <row r="15" spans="3:5" ht="21" hidden="1" customHeight="1">
      <c r="C15" s="148" t="s">
        <v>61</v>
      </c>
      <c r="D15" s="148"/>
      <c r="E15" s="71" t="e">
        <f>BudgetTotale!#REF!</f>
        <v>#REF!</v>
      </c>
    </row>
    <row r="16" spans="3:5" ht="21.75" hidden="1" customHeight="1">
      <c r="C16" s="148" t="s">
        <v>62</v>
      </c>
      <c r="D16" s="148"/>
      <c r="E16" s="71" t="e">
        <f>(BudgetTotale!#REF!-'Sostenibilità economica'!E10-'Ammortamento UNIMI   '!F20)</f>
        <v>#REF!</v>
      </c>
    </row>
    <row r="17" spans="3:5" ht="18" hidden="1" customHeight="1">
      <c r="C17" s="145" t="s">
        <v>63</v>
      </c>
      <c r="D17" s="145"/>
      <c r="E17" s="72" t="e">
        <f>(E15+E16)-E14</f>
        <v>#REF!</v>
      </c>
    </row>
  </sheetData>
  <sheetProtection algorithmName="SHA-512" hashValue="+ETz5pWKT00rGHKnIVL5FdD0o+g9jBZZdf6S9fKSocdCUSMkUat6Lv4umWeWeNXY70n9d1QYXkkrsiv48RcU2w==" saltValue="LQIUEAC6xuy26vLEjng0BA==" spinCount="100000" sheet="1" objects="1" scenarios="1"/>
  <mergeCells count="6">
    <mergeCell ref="C17:D17"/>
    <mergeCell ref="C3:E3"/>
    <mergeCell ref="C12:D12"/>
    <mergeCell ref="C14:D14"/>
    <mergeCell ref="C15:D15"/>
    <mergeCell ref="C16:D16"/>
  </mergeCells>
  <conditionalFormatting sqref="E12">
    <cfRule type="cellIs" dxfId="3" priority="9" operator="lessThan">
      <formula>0</formula>
    </cfRule>
  </conditionalFormatting>
  <conditionalFormatting sqref="E17">
    <cfRule type="cellIs" dxfId="2" priority="1" operator="lessThan">
      <formula>0</formula>
    </cfRule>
  </conditionalFormatting>
  <printOptions gridLines="1" gridLinesSet="0"/>
  <pageMargins left="0.7" right="0.7" top="0.75" bottom="0.75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BudgetTotale</vt:lpstr>
      <vt:lpstr>CostiPersonale</vt:lpstr>
      <vt:lpstr>Ammortamento UNIMI   </vt:lpstr>
      <vt:lpstr>Suddivisione sui 3 anni</vt:lpstr>
      <vt:lpstr>Sostenibilità economica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D'Alessio</dc:creator>
  <cp:keywords/>
  <dc:description/>
  <cp:lastModifiedBy>Roberta Palorini</cp:lastModifiedBy>
  <cp:revision/>
  <dcterms:created xsi:type="dcterms:W3CDTF">2018-02-06T14:29:57Z</dcterms:created>
  <dcterms:modified xsi:type="dcterms:W3CDTF">2024-07-23T10:35:15Z</dcterms:modified>
  <cp:category/>
  <cp:contentStatus/>
</cp:coreProperties>
</file>