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ERA-LEARN 2020_ERA-NET, JPI, P2P\ERDERA\2025\pagina.web\"/>
    </mc:Choice>
  </mc:AlternateContent>
  <xr:revisionPtr revIDLastSave="0" documentId="13_ncr:1_{FCCCDE4F-CD38-4EFD-8FAE-F0101C13B2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1" r:id="rId1"/>
    <sheet name="Personnel" sheetId="2" r:id="rId2"/>
    <sheet name="Equipment" sheetId="3" r:id="rId3"/>
    <sheet name="sostenibilità economic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9" i="4"/>
  <c r="B13" i="3"/>
  <c r="D8" i="4" s="1"/>
  <c r="F11" i="3"/>
  <c r="F10" i="3"/>
  <c r="F12" i="3" s="1"/>
  <c r="F9" i="3"/>
  <c r="F8" i="3"/>
  <c r="F6" i="3"/>
  <c r="F5" i="3"/>
  <c r="F4" i="3"/>
  <c r="F3" i="3"/>
  <c r="F7" i="3" s="1"/>
  <c r="K25" i="2"/>
  <c r="I25" i="2"/>
  <c r="G25" i="2"/>
  <c r="N24" i="2"/>
  <c r="O24" i="2" s="1"/>
  <c r="F24" i="2"/>
  <c r="L24" i="2" s="1"/>
  <c r="N23" i="2"/>
  <c r="O23" i="2" s="1"/>
  <c r="F23" i="2"/>
  <c r="L23" i="2" s="1"/>
  <c r="N22" i="2"/>
  <c r="O22" i="2" s="1"/>
  <c r="F22" i="2"/>
  <c r="L22" i="2" s="1"/>
  <c r="N21" i="2"/>
  <c r="O21" i="2" s="1"/>
  <c r="F21" i="2"/>
  <c r="J21" i="2" s="1"/>
  <c r="N20" i="2"/>
  <c r="L20" i="2"/>
  <c r="J20" i="2"/>
  <c r="H20" i="2"/>
  <c r="M20" i="2" s="1"/>
  <c r="F20" i="2"/>
  <c r="N19" i="2"/>
  <c r="F19" i="2"/>
  <c r="H19" i="2" s="1"/>
  <c r="N18" i="2"/>
  <c r="F18" i="2"/>
  <c r="L18" i="2" s="1"/>
  <c r="N17" i="2"/>
  <c r="L17" i="2"/>
  <c r="H17" i="2"/>
  <c r="F17" i="2"/>
  <c r="J17" i="2" s="1"/>
  <c r="N16" i="2"/>
  <c r="F16" i="2"/>
  <c r="L16" i="2" s="1"/>
  <c r="K12" i="2"/>
  <c r="I12" i="2"/>
  <c r="G12" i="2"/>
  <c r="N11" i="2"/>
  <c r="F11" i="2"/>
  <c r="J11" i="2" s="1"/>
  <c r="N10" i="2"/>
  <c r="F10" i="2"/>
  <c r="L10" i="2" s="1"/>
  <c r="N9" i="2"/>
  <c r="L9" i="2"/>
  <c r="H9" i="2"/>
  <c r="F9" i="2"/>
  <c r="J9" i="2" s="1"/>
  <c r="N8" i="2"/>
  <c r="F8" i="2"/>
  <c r="L8" i="2" s="1"/>
  <c r="N7" i="2"/>
  <c r="F7" i="2"/>
  <c r="H7" i="2" s="1"/>
  <c r="N6" i="2"/>
  <c r="F6" i="2"/>
  <c r="L6" i="2" s="1"/>
  <c r="N5" i="2"/>
  <c r="F5" i="2"/>
  <c r="J5" i="2" s="1"/>
  <c r="N4" i="2"/>
  <c r="L4" i="2"/>
  <c r="F4" i="2"/>
  <c r="J4" i="2" s="1"/>
  <c r="N3" i="2"/>
  <c r="F3" i="2"/>
  <c r="H3" i="2" s="1"/>
  <c r="J22" i="2" l="1"/>
  <c r="H24" i="2"/>
  <c r="J24" i="2"/>
  <c r="H5" i="2"/>
  <c r="M5" i="2" s="1"/>
  <c r="H8" i="2"/>
  <c r="M8" i="2" s="1"/>
  <c r="H16" i="2"/>
  <c r="M16" i="2" s="1"/>
  <c r="N12" i="2"/>
  <c r="L5" i="2"/>
  <c r="J8" i="2"/>
  <c r="J16" i="2"/>
  <c r="H21" i="2"/>
  <c r="H23" i="2"/>
  <c r="H4" i="2"/>
  <c r="M4" i="2" s="1"/>
  <c r="L21" i="2"/>
  <c r="M21" i="2" s="1"/>
  <c r="M9" i="2"/>
  <c r="M17" i="2"/>
  <c r="O25" i="2"/>
  <c r="D7" i="4" s="1"/>
  <c r="N25" i="2"/>
  <c r="F13" i="3"/>
  <c r="H25" i="2"/>
  <c r="H11" i="2"/>
  <c r="J3" i="2"/>
  <c r="J7" i="2"/>
  <c r="J19" i="2"/>
  <c r="M19" i="2" s="1"/>
  <c r="L3" i="2"/>
  <c r="H6" i="2"/>
  <c r="M6" i="2" s="1"/>
  <c r="L7" i="2"/>
  <c r="M7" i="2" s="1"/>
  <c r="H10" i="2"/>
  <c r="L11" i="2"/>
  <c r="H18" i="2"/>
  <c r="L19" i="2"/>
  <c r="J6" i="2"/>
  <c r="J10" i="2"/>
  <c r="J18" i="2"/>
  <c r="H22" i="2"/>
  <c r="M22" i="2" s="1"/>
  <c r="J23" i="2"/>
  <c r="M23" i="2" s="1"/>
  <c r="L25" i="2" l="1"/>
  <c r="M24" i="2"/>
  <c r="J25" i="2"/>
  <c r="L12" i="2"/>
  <c r="F15" i="3"/>
  <c r="B12" i="1"/>
  <c r="M3" i="2"/>
  <c r="M10" i="2"/>
  <c r="H12" i="2"/>
  <c r="M18" i="2"/>
  <c r="M25" i="2" s="1"/>
  <c r="D6" i="4" s="1"/>
  <c r="J12" i="2"/>
  <c r="M11" i="2"/>
  <c r="M12" i="2" l="1"/>
  <c r="B10" i="1" s="1"/>
  <c r="B16" i="1" l="1"/>
  <c r="F10" i="1" s="1"/>
  <c r="F12" i="1" l="1"/>
  <c r="F14" i="1"/>
  <c r="F11" i="1"/>
  <c r="F13" i="1"/>
  <c r="B17" i="1"/>
  <c r="B19" i="1" l="1"/>
  <c r="D4" i="4" s="1"/>
  <c r="D11" i="4"/>
  <c r="D12" i="4" s="1"/>
  <c r="D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Zampaglione</author>
  </authors>
  <commentList>
    <comment ref="C2" authorId="0" shapeId="0" xr:uid="{5B88D741-32E3-4116-9172-D74B1D080168}">
      <text>
        <r>
          <rPr>
            <sz val="8"/>
            <rFont val="Tahoma"/>
            <family val="2"/>
          </rPr>
          <t xml:space="preserve">ATTREZZATURE INFORMATICHE = 36 MESI ATTREZZATURE   SCIENTIFICHE = 60 MESI   
</t>
        </r>
      </text>
    </comment>
  </commentList>
</comments>
</file>

<file path=xl/sharedStrings.xml><?xml version="1.0" encoding="utf-8"?>
<sst xmlns="http://schemas.openxmlformats.org/spreadsheetml/2006/main" count="104" uniqueCount="88">
  <si>
    <t xml:space="preserve">Project Acronym </t>
  </si>
  <si>
    <t>PI name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</si>
  <si>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</si>
  <si>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</si>
  <si>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</si>
  <si>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</si>
  <si>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</si>
  <si>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</si>
  <si>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</si>
  <si>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</si>
  <si>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</si>
  <si>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</si>
  <si>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</si>
  <si>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</si>
  <si>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</si>
  <si>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</si>
  <si>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</si>
  <si>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</si>
  <si>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</si>
  <si>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</si>
  <si>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</si>
  <si>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</si>
  <si>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</si>
  <si>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</si>
  <si>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</si>
  <si>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</si>
  <si>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</si>
  <si>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</si>
  <si>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</si>
  <si>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</si>
  <si>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</si>
  <si>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</si>
  <si>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</si>
  <si>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</si>
  <si>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</si>
  <si>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 xml:space="preserve">No limits but need to be duly justified. Please refer to Guidelines 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</si>
  <si>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</si>
  <si>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</si>
  <si>
    <t>Duration</t>
  </si>
  <si>
    <t>COMPILARE SOLO CELLE GIALLE; USARE FOGLI "PERSONNEL" E "EQUIPMENT" PER COMPILARE LE RISPETTIVE VOCI</t>
  </si>
  <si>
    <r>
      <rPr>
        <b/>
        <sz val="11"/>
        <color rgb="FF000000"/>
        <rFont val="Calibri"/>
        <family val="2"/>
      </rPr>
      <t>PERSONALE STRUTTURATO</t>
    </r>
    <r>
      <rPr>
        <sz val="11"/>
        <color rgb="FF000000"/>
        <rFont val="Calibri"/>
        <family val="2"/>
      </rPr>
      <t xml:space="preserve"> (Personnel costs of PIs who have a permanent contract with their own organisation are NOT eligible)</t>
    </r>
  </si>
  <si>
    <t>NOME</t>
  </si>
  <si>
    <t>COGNOME</t>
  </si>
  <si>
    <t>RUOLO IN UNIMI</t>
  </si>
  <si>
    <t>COSTO ANNUO</t>
  </si>
  <si>
    <t>IRAP</t>
  </si>
  <si>
    <t>COSTO MENSILE AL NETTO DELL'IRAP</t>
  </si>
  <si>
    <r>
      <rPr>
        <b/>
        <u/>
        <sz val="11"/>
        <color rgb="FF000000"/>
        <rFont val="Calibri"/>
        <family val="2"/>
      </rPr>
      <t>MESI</t>
    </r>
    <r>
      <rPr>
        <sz val="11"/>
        <color theme="1"/>
        <rFont val="Calibri"/>
        <family val="2"/>
        <scheme val="minor"/>
      </rPr>
      <t xml:space="preserve"> ALLOCATI AL PROGETTO </t>
    </r>
    <r>
      <rPr>
        <b/>
        <sz val="11"/>
        <color rgb="FF000000"/>
        <rFont val="Calibri"/>
        <family val="2"/>
      </rPr>
      <t>ANNO 1</t>
    </r>
  </si>
  <si>
    <t>TOT ANNO 1</t>
  </si>
  <si>
    <r>
      <rPr>
        <b/>
        <u/>
        <sz val="11"/>
        <color rgb="FF000000"/>
        <rFont val="Calibri"/>
        <family val="2"/>
      </rPr>
      <t>MESI</t>
    </r>
    <r>
      <rPr>
        <sz val="11"/>
        <color theme="1"/>
        <rFont val="Calibri"/>
        <family val="2"/>
        <scheme val="minor"/>
      </rPr>
      <t xml:space="preserve"> ALLOCATI AL PROGETTO </t>
    </r>
    <r>
      <rPr>
        <b/>
        <sz val="11"/>
        <color rgb="FF000000"/>
        <rFont val="Calibri"/>
        <family val="2"/>
      </rPr>
      <t>ANNO 2</t>
    </r>
  </si>
  <si>
    <t>TOT ANNO 2</t>
  </si>
  <si>
    <r>
      <rPr>
        <b/>
        <u/>
        <sz val="11"/>
        <color rgb="FF000000"/>
        <rFont val="Calibri"/>
        <family val="2"/>
      </rPr>
      <t>MESI</t>
    </r>
    <r>
      <rPr>
        <sz val="11"/>
        <color theme="1"/>
        <rFont val="Calibri"/>
        <family val="2"/>
        <scheme val="minor"/>
      </rPr>
      <t xml:space="preserve"> ALLOCATI AL PROGETTO </t>
    </r>
    <r>
      <rPr>
        <b/>
        <sz val="11"/>
        <color rgb="FF000000"/>
        <rFont val="Calibri"/>
        <family val="2"/>
      </rPr>
      <t>ANNO 3</t>
    </r>
  </si>
  <si>
    <t>TOT ANNO 3</t>
  </si>
  <si>
    <t>TOTALE</t>
  </si>
  <si>
    <t>TOTALE PMs</t>
  </si>
  <si>
    <t>PERSONALE DA ARRUOLARE</t>
  </si>
  <si>
    <t>TIPOLOGIA CONTRATTUALE</t>
  </si>
  <si>
    <t>QUOTA IRAP NON RENDICONTABILE</t>
  </si>
  <si>
    <t xml:space="preserve">Calcolo costi di ammortamento per ATTREZZATURE, STRUMENTAZIONI </t>
  </si>
  <si>
    <t>COMPILARE LE CELLE IN GIALLO</t>
  </si>
  <si>
    <t xml:space="preserve">DESCRIZIONE ATTREZZATURE </t>
  </si>
  <si>
    <t>COSTO TOTALE</t>
  </si>
  <si>
    <t xml:space="preserve">PERIODO AMMORTAMENTO
60 mesi Attrezzature scientifiche
36 Attrezzature informatiche                                                </t>
  </si>
  <si>
    <t xml:space="preserve">MESI DI UTILIZZO NEL PROGETTO   </t>
  </si>
  <si>
    <r>
      <t>% UTILIZZO NEL PROGETTO (per esempio digitare "80%")</t>
    </r>
    <r>
      <rPr>
        <b/>
        <sz val="8"/>
        <color rgb="FF993300"/>
        <rFont val="Calibri"/>
        <family val="2"/>
      </rPr>
      <t xml:space="preserve">
si consiglia di non prevedere il 100%</t>
    </r>
  </si>
  <si>
    <t>TOTALE AMMORTAMENTO AMMISSIBILE</t>
  </si>
  <si>
    <t>TOTALE PARZIALE ATTREZZATURE SCIENTIFICHE</t>
  </si>
  <si>
    <t>TOTALE PARZIALE ATTTREZZATURE INFORMATICHE</t>
  </si>
  <si>
    <t>Totale IMPORTO AMMISSIBILE</t>
  </si>
  <si>
    <t xml:space="preserve">N.B.: </t>
  </si>
  <si>
    <t>ATTENZIONE</t>
  </si>
  <si>
    <t>differenza non ammortazzibile da inpuutare su Overheads o  altri  fondi</t>
  </si>
  <si>
    <t xml:space="preserve"> </t>
  </si>
  <si>
    <t>SOSTENIBILITA' ECONOMICA DEL PROGETTO</t>
  </si>
  <si>
    <t>ENTRATE</t>
  </si>
  <si>
    <t>Contributo FRRB</t>
  </si>
  <si>
    <t>COSTI   REALI</t>
  </si>
  <si>
    <t>Costo nuovi contratti</t>
  </si>
  <si>
    <t>Quota IRAP non rendicontabile</t>
  </si>
  <si>
    <t xml:space="preserve">Quota acquisto attrezzature </t>
  </si>
  <si>
    <t>Costi di esercizio</t>
  </si>
  <si>
    <t>Subcontracting</t>
  </si>
  <si>
    <t xml:space="preserve">spese generali </t>
  </si>
  <si>
    <t>Trattenuta UNIMI</t>
  </si>
  <si>
    <t>TOT USCITE EFFETTIVE</t>
  </si>
  <si>
    <t>SALDO CASSA DEVE ESSERE SEMPRE POSITIVO</t>
  </si>
  <si>
    <t>ERDERA JTC 2025</t>
  </si>
  <si>
    <t>“Pre-clinical therapy studies for rare diseases using small molecules and biologicals – development and validation”.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</si>
</sst>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&quot;€&quot;\ 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  <font>
      <b/>
      <i/>
      <sz val="14"/>
      <color rgb="FFFF0000"/>
      <name val="Century Gothic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8"/>
      <color rgb="FF993300"/>
      <name val="Calibri"/>
      <family val="2"/>
    </font>
    <font>
      <sz val="1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8"/>
      <name val="Tahoma"/>
      <family val="2"/>
    </font>
    <font>
      <i/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215F9A"/>
      <name val="Aptos"/>
      <family val="2"/>
      <charset val="1"/>
    </font>
    <font>
      <b/>
      <sz val="11"/>
      <color rgb="FFC00000"/>
      <name val="Aptos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DBDBDB"/>
      </patternFill>
    </fill>
    <fill>
      <patternFill patternType="solid">
        <fgColor rgb="FF9BC2E6"/>
        <bgColor rgb="FF9BC2E6"/>
      </patternFill>
    </fill>
    <fill>
      <patternFill patternType="solid">
        <fgColor rgb="FF2F75B5"/>
        <bgColor rgb="FF9BC2E6"/>
      </patternFill>
    </fill>
    <fill>
      <patternFill patternType="solid">
        <fgColor rgb="FFFFFF0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5050"/>
        <bgColor rgb="FF000000"/>
      </patternFill>
    </fill>
    <fill>
      <patternFill patternType="solid">
        <fgColor rgb="FFFFFF00"/>
        <bgColor rgb="FFFFFF66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D0CECE"/>
      </patternFill>
    </fill>
    <fill>
      <patternFill patternType="solid">
        <fgColor rgb="FFFFFFFF"/>
        <bgColor rgb="FFEDEDED"/>
      </patternFill>
    </fill>
    <fill>
      <patternFill patternType="solid">
        <fgColor rgb="FFBFBFBF"/>
        <bgColor rgb="FFBFBFBF"/>
      </patternFill>
    </fill>
    <fill>
      <patternFill patternType="solid">
        <fgColor rgb="FFCC66FF"/>
        <bgColor indexed="64"/>
      </patternFill>
    </fill>
    <fill>
      <patternFill patternType="solid">
        <fgColor rgb="FFCC66FF"/>
        <bgColor rgb="FFFFC000"/>
      </patternFill>
    </fill>
    <fill>
      <patternFill patternType="solid">
        <fgColor rgb="FFCC66FF"/>
        <bgColor rgb="FFC0C0C0"/>
      </patternFill>
    </fill>
    <fill>
      <patternFill patternType="solid">
        <fgColor rgb="FFCC66FF"/>
        <bgColor rgb="FF000000"/>
      </patternFill>
    </fill>
    <fill>
      <patternFill patternType="solid">
        <fgColor rgb="FFCC66FF"/>
        <bgColor rgb="FFB4C6E7"/>
      </patternFill>
    </fill>
    <fill>
      <patternFill patternType="solid">
        <fgColor rgb="FFC6E0B4"/>
        <bgColor rgb="FFC9C9C9"/>
      </patternFill>
    </fill>
    <fill>
      <patternFill patternType="solid">
        <fgColor rgb="FFD0CECE"/>
        <bgColor rgb="FFD0CECE"/>
      </patternFill>
    </fill>
    <fill>
      <patternFill patternType="solid">
        <fgColor rgb="FF808080"/>
        <bgColor rgb="FF808080"/>
      </patternFill>
    </fill>
    <fill>
      <patternFill patternType="solid">
        <fgColor rgb="FF9BC2E6"/>
        <bgColor rgb="FFFFE69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3" fontId="29" fillId="0" borderId="0"/>
    <xf numFmtId="43" fontId="1" fillId="0" borderId="0"/>
    <xf numFmtId="164" fontId="1" fillId="0" borderId="0"/>
  </cellStyleXfs>
  <cellXfs count="14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/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2" fontId="7" fillId="5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5" borderId="0" xfId="0" applyFont="1" applyFill="1"/>
    <xf numFmtId="0" fontId="14" fillId="0" borderId="1" xfId="0" applyFont="1" applyBorder="1" applyAlignment="1">
      <alignment vertical="top" wrapText="1"/>
    </xf>
    <xf numFmtId="0" fontId="17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2" fontId="18" fillId="5" borderId="1" xfId="0" applyNumberFormat="1" applyFont="1" applyFill="1" applyBorder="1" applyAlignment="1">
      <alignment horizontal="center" vertical="top"/>
    </xf>
    <xf numFmtId="0" fontId="12" fillId="7" borderId="1" xfId="0" applyFont="1" applyFill="1" applyBorder="1" applyAlignment="1" applyProtection="1">
      <alignment vertical="center" wrapText="1"/>
      <protection locked="0"/>
    </xf>
    <xf numFmtId="0" fontId="19" fillId="7" borderId="2" xfId="0" applyFont="1" applyFill="1" applyBorder="1"/>
    <xf numFmtId="0" fontId="20" fillId="7" borderId="3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top" wrapText="1"/>
    </xf>
    <xf numFmtId="0" fontId="21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8" borderId="1" xfId="0" applyFont="1" applyFill="1" applyBorder="1" applyAlignment="1" applyProtection="1">
      <alignment horizontal="left"/>
      <protection locked="0"/>
    </xf>
    <xf numFmtId="165" fontId="8" fillId="8" borderId="1" xfId="1" applyNumberFormat="1" applyFont="1" applyFill="1" applyBorder="1" applyAlignment="1" applyProtection="1">
      <alignment vertical="top" wrapText="1"/>
      <protection locked="0"/>
    </xf>
    <xf numFmtId="165" fontId="8" fillId="9" borderId="1" xfId="1" applyNumberFormat="1" applyFont="1" applyFill="1" applyBorder="1" applyAlignment="1" applyProtection="1">
      <alignment vertical="top" wrapText="1"/>
      <protection locked="0"/>
    </xf>
    <xf numFmtId="165" fontId="8" fillId="9" borderId="1" xfId="1" applyNumberFormat="1" applyFont="1" applyFill="1" applyBorder="1" applyAlignment="1" applyProtection="1">
      <alignment vertical="top" wrapText="1"/>
    </xf>
    <xf numFmtId="0" fontId="23" fillId="0" borderId="0" xfId="3" applyFont="1"/>
    <xf numFmtId="0" fontId="23" fillId="11" borderId="1" xfId="3" applyFont="1" applyFill="1" applyBorder="1" applyAlignment="1">
      <alignment horizontal="center" vertical="center" wrapText="1"/>
    </xf>
    <xf numFmtId="166" fontId="25" fillId="11" borderId="1" xfId="3" applyNumberFormat="1" applyFont="1" applyFill="1" applyBorder="1" applyAlignment="1">
      <alignment horizontal="center" vertical="center" wrapText="1"/>
    </xf>
    <xf numFmtId="0" fontId="25" fillId="11" borderId="1" xfId="3" applyFont="1" applyFill="1" applyBorder="1" applyAlignment="1">
      <alignment horizontal="center" vertical="center" wrapText="1"/>
    </xf>
    <xf numFmtId="166" fontId="24" fillId="11" borderId="1" xfId="3" applyNumberFormat="1" applyFont="1" applyFill="1" applyBorder="1" applyAlignment="1">
      <alignment horizontal="center" vertical="center" wrapText="1"/>
    </xf>
    <xf numFmtId="166" fontId="27" fillId="12" borderId="1" xfId="3" applyNumberFormat="1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13" borderId="1" xfId="3" applyFont="1" applyFill="1" applyBorder="1" applyProtection="1">
      <protection locked="0"/>
    </xf>
    <xf numFmtId="0" fontId="23" fillId="13" borderId="1" xfId="3" applyFont="1" applyFill="1" applyBorder="1" applyProtection="1">
      <protection locked="0"/>
    </xf>
    <xf numFmtId="10" fontId="23" fillId="14" borderId="1" xfId="3" applyNumberFormat="1" applyFont="1" applyFill="1" applyBorder="1"/>
    <xf numFmtId="166" fontId="23" fillId="0" borderId="1" xfId="3" applyNumberFormat="1" applyFont="1" applyBorder="1"/>
    <xf numFmtId="166" fontId="24" fillId="0" borderId="1" xfId="3" applyNumberFormat="1" applyFont="1" applyBorder="1"/>
    <xf numFmtId="2" fontId="24" fillId="0" borderId="1" xfId="3" applyNumberFormat="1" applyFont="1" applyBorder="1"/>
    <xf numFmtId="0" fontId="24" fillId="11" borderId="11" xfId="3" applyFont="1" applyFill="1" applyBorder="1" applyAlignment="1">
      <alignment horizontal="left" vertical="center"/>
    </xf>
    <xf numFmtId="0" fontId="24" fillId="11" borderId="1" xfId="3" applyFont="1" applyFill="1" applyBorder="1" applyAlignment="1">
      <alignment vertical="center"/>
    </xf>
    <xf numFmtId="166" fontId="24" fillId="11" borderId="1" xfId="3" applyNumberFormat="1" applyFont="1" applyFill="1" applyBorder="1" applyAlignment="1">
      <alignment vertical="center"/>
    </xf>
    <xf numFmtId="166" fontId="24" fillId="11" borderId="1" xfId="3" applyNumberFormat="1" applyFont="1" applyFill="1" applyBorder="1"/>
    <xf numFmtId="2" fontId="27" fillId="12" borderId="1" xfId="3" applyNumberFormat="1" applyFont="1" applyFill="1" applyBorder="1"/>
    <xf numFmtId="0" fontId="24" fillId="0" borderId="0" xfId="3" applyFont="1"/>
    <xf numFmtId="166" fontId="23" fillId="0" borderId="0" xfId="3" applyNumberFormat="1" applyFont="1"/>
    <xf numFmtId="166" fontId="24" fillId="0" borderId="0" xfId="3" applyNumberFormat="1" applyFont="1"/>
    <xf numFmtId="0" fontId="28" fillId="15" borderId="1" xfId="3" applyFont="1" applyFill="1" applyBorder="1" applyAlignment="1">
      <alignment horizontal="center" vertical="center" wrapText="1"/>
    </xf>
    <xf numFmtId="0" fontId="23" fillId="0" borderId="1" xfId="3" applyFont="1" applyBorder="1"/>
    <xf numFmtId="166" fontId="27" fillId="15" borderId="1" xfId="3" applyNumberFormat="1" applyFont="1" applyFill="1" applyBorder="1"/>
    <xf numFmtId="0" fontId="31" fillId="17" borderId="1" xfId="4" applyFont="1" applyFill="1" applyBorder="1" applyAlignment="1">
      <alignment horizontal="center" vertical="center" wrapText="1"/>
    </xf>
    <xf numFmtId="43" fontId="31" fillId="17" borderId="1" xfId="5" applyFont="1" applyFill="1" applyBorder="1" applyAlignment="1">
      <alignment horizontal="center" vertical="center" wrapText="1"/>
    </xf>
    <xf numFmtId="0" fontId="31" fillId="18" borderId="1" xfId="4" applyFont="1" applyFill="1" applyBorder="1" applyAlignment="1">
      <alignment horizontal="center" vertical="center" wrapText="1"/>
    </xf>
    <xf numFmtId="0" fontId="33" fillId="0" borderId="1" xfId="4" applyFont="1" applyBorder="1"/>
    <xf numFmtId="0" fontId="33" fillId="0" borderId="9" xfId="4" applyFont="1" applyBorder="1"/>
    <xf numFmtId="0" fontId="33" fillId="16" borderId="1" xfId="4" applyFont="1" applyFill="1" applyBorder="1" applyAlignment="1" applyProtection="1">
      <alignment vertical="center"/>
      <protection locked="0"/>
    </xf>
    <xf numFmtId="43" fontId="25" fillId="16" borderId="1" xfId="5" applyFont="1" applyFill="1" applyBorder="1" applyAlignment="1" applyProtection="1">
      <alignment vertical="center"/>
      <protection locked="0"/>
    </xf>
    <xf numFmtId="0" fontId="33" fillId="19" borderId="1" xfId="4" applyFont="1" applyFill="1" applyBorder="1" applyAlignment="1">
      <alignment horizontal="center" vertical="center"/>
    </xf>
    <xf numFmtId="0" fontId="33" fillId="16" borderId="1" xfId="4" applyFont="1" applyFill="1" applyBorder="1" applyAlignment="1" applyProtection="1">
      <alignment horizontal="center" vertical="center"/>
      <protection locked="0"/>
    </xf>
    <xf numFmtId="9" fontId="33" fillId="16" borderId="1" xfId="4" applyNumberFormat="1" applyFont="1" applyFill="1" applyBorder="1" applyAlignment="1" applyProtection="1">
      <alignment horizontal="center" vertical="center"/>
      <protection locked="0"/>
    </xf>
    <xf numFmtId="43" fontId="33" fillId="20" borderId="1" xfId="5" applyFont="1" applyFill="1" applyBorder="1" applyAlignment="1">
      <alignment vertical="center"/>
    </xf>
    <xf numFmtId="43" fontId="33" fillId="16" borderId="1" xfId="5" applyFont="1" applyFill="1" applyBorder="1" applyAlignment="1" applyProtection="1">
      <alignment vertical="center"/>
      <protection locked="0"/>
    </xf>
    <xf numFmtId="10" fontId="33" fillId="16" borderId="1" xfId="4" applyNumberFormat="1" applyFont="1" applyFill="1" applyBorder="1" applyAlignment="1" applyProtection="1">
      <alignment horizontal="center" vertical="center"/>
      <protection locked="0"/>
    </xf>
    <xf numFmtId="0" fontId="31" fillId="20" borderId="1" xfId="4" applyFont="1" applyFill="1" applyBorder="1" applyAlignment="1">
      <alignment wrapText="1"/>
    </xf>
    <xf numFmtId="43" fontId="33" fillId="20" borderId="1" xfId="4" applyNumberFormat="1" applyFont="1" applyFill="1" applyBorder="1"/>
    <xf numFmtId="0" fontId="33" fillId="20" borderId="1" xfId="4" applyFont="1" applyFill="1" applyBorder="1"/>
    <xf numFmtId="0" fontId="33" fillId="20" borderId="1" xfId="4" applyFont="1" applyFill="1" applyBorder="1" applyAlignment="1">
      <alignment horizontal="center" vertical="center"/>
    </xf>
    <xf numFmtId="43" fontId="31" fillId="20" borderId="1" xfId="5" applyFont="1" applyFill="1" applyBorder="1" applyAlignment="1">
      <alignment vertical="center"/>
    </xf>
    <xf numFmtId="0" fontId="33" fillId="0" borderId="13" xfId="4" applyFont="1" applyBorder="1"/>
    <xf numFmtId="0" fontId="33" fillId="0" borderId="0" xfId="4" applyFont="1"/>
    <xf numFmtId="0" fontId="31" fillId="0" borderId="13" xfId="4" applyFont="1" applyBorder="1"/>
    <xf numFmtId="0" fontId="33" fillId="21" borderId="1" xfId="4" applyFont="1" applyFill="1" applyBorder="1" applyAlignment="1">
      <alignment vertical="center"/>
    </xf>
    <xf numFmtId="43" fontId="25" fillId="21" borderId="1" xfId="5" applyFont="1" applyFill="1" applyBorder="1" applyAlignment="1">
      <alignment vertical="center"/>
    </xf>
    <xf numFmtId="0" fontId="31" fillId="22" borderId="1" xfId="4" applyFont="1" applyFill="1" applyBorder="1" applyAlignment="1">
      <alignment horizontal="center" vertical="center"/>
    </xf>
    <xf numFmtId="43" fontId="31" fillId="22" borderId="1" xfId="5" applyFont="1" applyFill="1" applyBorder="1" applyAlignment="1">
      <alignment vertical="center"/>
    </xf>
    <xf numFmtId="43" fontId="31" fillId="25" borderId="1" xfId="4" applyNumberFormat="1" applyFont="1" applyFill="1" applyBorder="1"/>
    <xf numFmtId="0" fontId="24" fillId="0" borderId="1" xfId="0" applyFont="1" applyBorder="1" applyAlignment="1">
      <alignment horizontal="center" vertical="center" wrapText="1"/>
    </xf>
    <xf numFmtId="43" fontId="24" fillId="27" borderId="1" xfId="6" applyFont="1" applyFill="1" applyBorder="1" applyAlignment="1">
      <alignment horizontal="center" vertical="center" wrapText="1"/>
    </xf>
    <xf numFmtId="0" fontId="24" fillId="28" borderId="1" xfId="0" applyFont="1" applyFill="1" applyBorder="1" applyAlignment="1">
      <alignment horizontal="center" vertical="center" wrapText="1"/>
    </xf>
    <xf numFmtId="43" fontId="24" fillId="28" borderId="1" xfId="6" applyFont="1" applyFill="1" applyBorder="1" applyAlignment="1">
      <alignment horizontal="center" vertical="center" wrapText="1"/>
    </xf>
    <xf numFmtId="2" fontId="38" fillId="0" borderId="1" xfId="7" applyNumberFormat="1" applyFont="1" applyBorder="1" applyAlignment="1">
      <alignment wrapText="1"/>
    </xf>
    <xf numFmtId="0" fontId="25" fillId="0" borderId="1" xfId="0" applyFont="1" applyBorder="1"/>
    <xf numFmtId="43" fontId="38" fillId="27" borderId="1" xfId="6" applyFont="1" applyFill="1" applyBorder="1"/>
    <xf numFmtId="2" fontId="23" fillId="0" borderId="1" xfId="7" applyNumberFormat="1" applyFont="1" applyBorder="1"/>
    <xf numFmtId="0" fontId="38" fillId="0" borderId="1" xfId="0" applyFont="1" applyBorder="1" applyAlignment="1">
      <alignment wrapText="1"/>
    </xf>
    <xf numFmtId="0" fontId="38" fillId="0" borderId="1" xfId="0" applyFont="1" applyBorder="1"/>
    <xf numFmtId="2" fontId="24" fillId="0" borderId="1" xfId="7" applyNumberFormat="1" applyFont="1" applyBorder="1" applyAlignment="1">
      <alignment horizontal="left"/>
    </xf>
    <xf numFmtId="2" fontId="23" fillId="0" borderId="1" xfId="7" applyNumberFormat="1" applyFont="1" applyBorder="1" applyAlignment="1">
      <alignment horizontal="left"/>
    </xf>
    <xf numFmtId="43" fontId="24" fillId="27" borderId="1" xfId="6" applyFont="1" applyFill="1" applyBorder="1"/>
    <xf numFmtId="43" fontId="23" fillId="29" borderId="1" xfId="6" applyFont="1" applyFill="1" applyBorder="1"/>
    <xf numFmtId="10" fontId="39" fillId="14" borderId="1" xfId="3" applyNumberFormat="1" applyFont="1" applyFill="1" applyBorder="1"/>
    <xf numFmtId="166" fontId="39" fillId="0" borderId="1" xfId="3" applyNumberFormat="1" applyFont="1" applyBorder="1"/>
    <xf numFmtId="0" fontId="4" fillId="0" borderId="0" xfId="0" applyFont="1" applyAlignment="1">
      <alignment horizontal="center"/>
    </xf>
    <xf numFmtId="0" fontId="20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23" fillId="13" borderId="9" xfId="3" applyFont="1" applyFill="1" applyBorder="1" applyAlignment="1" applyProtection="1">
      <alignment horizontal="center" vertical="center"/>
      <protection locked="0"/>
    </xf>
    <xf numFmtId="0" fontId="23" fillId="13" borderId="11" xfId="3" applyFont="1" applyFill="1" applyBorder="1" applyAlignment="1" applyProtection="1">
      <alignment horizontal="center" vertical="center"/>
      <protection locked="0"/>
    </xf>
    <xf numFmtId="0" fontId="23" fillId="13" borderId="10" xfId="3" applyFont="1" applyFill="1" applyBorder="1" applyAlignment="1" applyProtection="1">
      <alignment horizontal="center" vertical="center"/>
      <protection locked="0"/>
    </xf>
    <xf numFmtId="0" fontId="24" fillId="11" borderId="9" xfId="3" applyFont="1" applyFill="1" applyBorder="1" applyAlignment="1">
      <alignment horizontal="left" vertical="center"/>
    </xf>
    <xf numFmtId="0" fontId="24" fillId="11" borderId="11" xfId="3" applyFont="1" applyFill="1" applyBorder="1" applyAlignment="1">
      <alignment horizontal="left" vertical="center"/>
    </xf>
    <xf numFmtId="0" fontId="25" fillId="13" borderId="9" xfId="3" applyFont="1" applyFill="1" applyBorder="1" applyAlignment="1">
      <alignment horizontal="left" vertical="center"/>
    </xf>
    <xf numFmtId="0" fontId="25" fillId="13" borderId="11" xfId="3" applyFont="1" applyFill="1" applyBorder="1" applyAlignment="1">
      <alignment horizontal="left" vertical="center"/>
    </xf>
    <xf numFmtId="0" fontId="25" fillId="13" borderId="10" xfId="3" applyFont="1" applyFill="1" applyBorder="1" applyAlignment="1">
      <alignment horizontal="left" vertical="center"/>
    </xf>
    <xf numFmtId="0" fontId="25" fillId="13" borderId="9" xfId="3" applyFont="1" applyFill="1" applyBorder="1" applyAlignment="1" applyProtection="1">
      <alignment horizontal="center" vertical="center"/>
      <protection locked="0"/>
    </xf>
    <xf numFmtId="0" fontId="25" fillId="13" borderId="11" xfId="3" applyFont="1" applyFill="1" applyBorder="1" applyAlignment="1" applyProtection="1">
      <alignment horizontal="center" vertical="center"/>
      <protection locked="0"/>
    </xf>
    <xf numFmtId="0" fontId="25" fillId="13" borderId="10" xfId="3" applyFont="1" applyFill="1" applyBorder="1" applyAlignment="1" applyProtection="1">
      <alignment horizontal="center" vertical="center"/>
      <protection locked="0"/>
    </xf>
    <xf numFmtId="0" fontId="23" fillId="10" borderId="9" xfId="3" applyFont="1" applyFill="1" applyBorder="1" applyAlignment="1">
      <alignment horizontal="center" vertical="center"/>
    </xf>
    <xf numFmtId="0" fontId="23" fillId="10" borderId="11" xfId="3" applyFont="1" applyFill="1" applyBorder="1" applyAlignment="1">
      <alignment horizontal="center" vertical="center"/>
    </xf>
    <xf numFmtId="0" fontId="23" fillId="10" borderId="10" xfId="3" applyFont="1" applyFill="1" applyBorder="1" applyAlignment="1">
      <alignment horizontal="center" vertical="center"/>
    </xf>
    <xf numFmtId="0" fontId="24" fillId="10" borderId="9" xfId="3" applyFont="1" applyFill="1" applyBorder="1" applyAlignment="1">
      <alignment horizontal="center" vertical="center"/>
    </xf>
    <xf numFmtId="0" fontId="23" fillId="11" borderId="9" xfId="3" applyFont="1" applyFill="1" applyBorder="1" applyAlignment="1">
      <alignment horizontal="center" vertical="center" wrapText="1"/>
    </xf>
    <xf numFmtId="0" fontId="23" fillId="11" borderId="11" xfId="3" applyFont="1" applyFill="1" applyBorder="1" applyAlignment="1">
      <alignment horizontal="center" vertical="center" wrapText="1"/>
    </xf>
    <xf numFmtId="0" fontId="23" fillId="11" borderId="10" xfId="3" applyFont="1" applyFill="1" applyBorder="1" applyAlignment="1">
      <alignment horizontal="center" vertical="center" wrapText="1"/>
    </xf>
    <xf numFmtId="0" fontId="30" fillId="23" borderId="1" xfId="4" applyFont="1" applyFill="1" applyBorder="1" applyAlignment="1">
      <alignment horizontal="center" vertical="center" wrapText="1"/>
    </xf>
    <xf numFmtId="0" fontId="31" fillId="24" borderId="1" xfId="4" applyFont="1" applyFill="1" applyBorder="1" applyAlignment="1">
      <alignment horizontal="center" vertical="center"/>
    </xf>
    <xf numFmtId="0" fontId="31" fillId="24" borderId="9" xfId="4" applyFont="1" applyFill="1" applyBorder="1" applyAlignment="1">
      <alignment horizontal="center" vertical="center"/>
    </xf>
    <xf numFmtId="0" fontId="31" fillId="16" borderId="12" xfId="4" applyFont="1" applyFill="1" applyBorder="1" applyAlignment="1">
      <alignment horizontal="center" vertical="center" textRotation="180"/>
    </xf>
    <xf numFmtId="0" fontId="31" fillId="16" borderId="14" xfId="4" applyFont="1" applyFill="1" applyBorder="1" applyAlignment="1">
      <alignment horizontal="center" vertical="center" textRotation="180"/>
    </xf>
    <xf numFmtId="0" fontId="34" fillId="25" borderId="1" xfId="4" applyFont="1" applyFill="1" applyBorder="1" applyAlignment="1">
      <alignment vertical="center"/>
    </xf>
    <xf numFmtId="0" fontId="35" fillId="25" borderId="1" xfId="4" applyFont="1" applyFill="1" applyBorder="1"/>
    <xf numFmtId="0" fontId="36" fillId="25" borderId="1" xfId="4" applyFont="1" applyFill="1" applyBorder="1" applyAlignment="1">
      <alignment wrapText="1"/>
    </xf>
    <xf numFmtId="0" fontId="33" fillId="0" borderId="13" xfId="4" applyFont="1" applyBorder="1" applyAlignment="1">
      <alignment wrapText="1"/>
    </xf>
    <xf numFmtId="0" fontId="33" fillId="0" borderId="0" xfId="4" applyFont="1" applyAlignment="1">
      <alignment wrapText="1"/>
    </xf>
    <xf numFmtId="0" fontId="24" fillId="26" borderId="1" xfId="0" applyFont="1" applyFill="1" applyBorder="1" applyAlignment="1">
      <alignment horizontal="center" vertical="center" wrapText="1"/>
    </xf>
    <xf numFmtId="0" fontId="25" fillId="29" borderId="1" xfId="0" applyFont="1" applyFill="1" applyBorder="1" applyAlignment="1">
      <alignment horizontal="left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</cellXfs>
  <cellStyles count="8">
    <cellStyle name="Migliaia 2" xfId="6" xr:uid="{6096F264-069D-4835-B13D-06D394702AF6}"/>
    <cellStyle name="Migliaia 4" xfId="5" xr:uid="{1B601435-26F2-48A0-9D69-F1076F5B3110}"/>
    <cellStyle name="Normale" xfId="0" builtinId="0"/>
    <cellStyle name="Normale 2" xfId="3" xr:uid="{6CE96935-F4ED-493E-B2F6-578FAEC448AF}"/>
    <cellStyle name="Normale 3" xfId="4" xr:uid="{A0DB288A-4C63-4275-9769-0C1F8BC7D957}"/>
    <cellStyle name="Percentuale" xfId="2" builtinId="5"/>
    <cellStyle name="Valuta" xfId="1" builtinId="4"/>
    <cellStyle name="Valuta 2" xfId="7" xr:uid="{110E291A-FA7B-43CA-934E-EABD8267D61A}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A9D08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36</xdr:row>
      <xdr:rowOff>79375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87841" y="6752166"/>
          <a:ext cx="11217805" cy="2653772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IMPORTANT INFORMATION </a:t>
          </a: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srgbClr val="5B9BD5">
                  <a:lumMod val="50000"/>
                </a:srgbClr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(Please refer to Guidelines for applicants JTC 2023)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kumimoji="0" lang="it-IT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</a:b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kumimoji="0" lang="en-GB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kumimoji="0" lang="en-GB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)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kumimoji="0" lang="it-IT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kumimoji="0" lang="it-IT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kumimoji="0" lang="it-IT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id="{4740C7B8-A388-4173-A669-ECD24F795EE5}"/>
            </a:ext>
          </a:extLst>
        </xdr:cNvPr>
        <xdr:cNvSpPr/>
      </xdr:nvSpPr>
      <xdr:spPr>
        <a:xfrm rot="10800000">
          <a:off x="8620124" y="5605090"/>
          <a:ext cx="640711" cy="4036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23812</xdr:colOff>
      <xdr:row>0</xdr:row>
      <xdr:rowOff>0</xdr:rowOff>
    </xdr:from>
    <xdr:to>
      <xdr:col>0</xdr:col>
      <xdr:colOff>2252662</xdr:colOff>
      <xdr:row>1</xdr:row>
      <xdr:rowOff>254000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B350DB9B-709F-4DDF-8815-1F4A2DDB3072}"/>
            </a:ext>
            <a:ext uri="{147F2762-F138-4A5C-976F-8EAC2B608ADB}">
              <a16:predDERef xmlns:a16="http://schemas.microsoft.com/office/drawing/2014/main" pred="{8C4FAEA3-75DA-4846-A9EE-DCADE10A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0"/>
          <a:ext cx="2228850" cy="754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14</xdr:row>
      <xdr:rowOff>111123</xdr:rowOff>
    </xdr:from>
    <xdr:to>
      <xdr:col>2</xdr:col>
      <xdr:colOff>1431925</xdr:colOff>
      <xdr:row>14</xdr:row>
      <xdr:rowOff>292100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2C8B8CB3-5C2D-4FA6-9A29-2052EF41DC07}"/>
            </a:ext>
          </a:extLst>
        </xdr:cNvPr>
        <xdr:cNvSpPr/>
      </xdr:nvSpPr>
      <xdr:spPr bwMode="auto">
        <a:xfrm>
          <a:off x="3187700" y="3267073"/>
          <a:ext cx="1241425" cy="180977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 w="3175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9" dataDxfId="8">
  <autoFilter ref="E9:E10" xr:uid="{C8537F61-FAF2-4461-A4DD-CCF265C3AB8D}"/>
  <tableColumns count="1">
    <tableColumn id="1" xr3:uid="{B5D3216E-0797-47BE-BF77-EEC567A98C5A}" name="heading 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6" dataDxfId="5">
  <tableColumns count="2">
    <tableColumn id="1" xr3:uid="{F1701EDF-E0E3-4134-BB55-78C6280FFB55}" name="%" dataDxfId="4">
      <calculatedColumnFormula>(B10/B16)*100</calculatedColumnFormula>
    </tableColumn>
    <tableColumn id="2" xr3:uid="{F4A5DE83-268B-4C33-9FE1-D0378483EBEA}" name="Maximum percentage (%)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B1" sqref="B1"/>
    </sheetView>
  </sheetViews>
  <sheetFormatPr defaultRowHeight="14.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>
      <c r="C1" s="139" t="s">
        <v>86</v>
      </c>
    </row>
    <row r="2" spans="1:9" ht="29" customHeight="1">
      <c r="C2" s="138" t="s">
        <v>87</v>
      </c>
    </row>
    <row r="3" spans="1:9">
      <c r="A3" s="104" t="s">
        <v>0</v>
      </c>
      <c r="B3" s="104"/>
      <c r="C3" s="32"/>
      <c r="D3" s="1"/>
      <c r="E3" s="1"/>
      <c r="F3" s="1"/>
      <c r="G3" s="1"/>
      <c r="H3" s="2"/>
      <c r="I3" s="2"/>
    </row>
    <row r="4" spans="1:9">
      <c r="A4" s="25" t="s">
        <v>1</v>
      </c>
      <c r="B4" s="105"/>
      <c r="C4" s="106"/>
      <c r="D4" s="1"/>
      <c r="E4" s="1"/>
      <c r="F4" s="1"/>
      <c r="G4" s="1"/>
      <c r="H4" s="2"/>
      <c r="I4" s="2"/>
    </row>
    <row r="5" spans="1:9">
      <c r="A5" s="25" t="s">
        <v>2</v>
      </c>
      <c r="B5" s="105"/>
      <c r="C5" s="106"/>
      <c r="D5" s="1"/>
      <c r="E5" s="1"/>
      <c r="F5" s="1"/>
      <c r="G5" s="1"/>
      <c r="H5" s="2"/>
      <c r="I5" s="2"/>
    </row>
    <row r="6" spans="1:9" ht="47">
      <c r="A6" s="25" t="s">
        <v>37</v>
      </c>
      <c r="B6" s="107"/>
      <c r="C6" s="107"/>
      <c r="D6" s="1"/>
      <c r="E6" s="1"/>
      <c r="F6" s="1"/>
      <c r="G6" s="1"/>
      <c r="H6" s="2"/>
      <c r="I6" s="2"/>
    </row>
    <row r="7" spans="1:9">
      <c r="A7" s="25" t="s">
        <v>38</v>
      </c>
      <c r="B7" s="105"/>
      <c r="C7" s="106"/>
      <c r="D7" s="1"/>
      <c r="E7" s="1"/>
      <c r="F7" s="1"/>
      <c r="G7" s="1"/>
      <c r="H7" s="2"/>
      <c r="I7" s="2"/>
    </row>
    <row r="8" spans="1:9" ht="18" thickBot="1">
      <c r="A8" s="31" t="s">
        <v>39</v>
      </c>
      <c r="B8" s="9"/>
      <c r="C8" s="9"/>
      <c r="D8" s="1"/>
      <c r="E8" s="1"/>
      <c r="F8" s="1"/>
      <c r="G8" s="1"/>
      <c r="H8" s="2"/>
      <c r="I8" s="2"/>
    </row>
    <row r="9" spans="1:9">
      <c r="A9" s="10" t="s">
        <v>3</v>
      </c>
      <c r="B9" s="11" t="s">
        <v>4</v>
      </c>
      <c r="C9" s="3" t="s">
        <v>5</v>
      </c>
      <c r="D9" s="1"/>
      <c r="E9" s="26" t="s">
        <v>6</v>
      </c>
      <c r="F9" s="27" t="s">
        <v>7</v>
      </c>
      <c r="G9" s="28" t="s">
        <v>8</v>
      </c>
      <c r="H9" s="2"/>
      <c r="I9" s="2"/>
    </row>
    <row r="10" spans="1:9" ht="46">
      <c r="A10" s="12" t="s">
        <v>9</v>
      </c>
      <c r="B10" s="34">
        <f>Personnel!M12+Personnel!M25</f>
        <v>0</v>
      </c>
      <c r="C10" s="13" t="s">
        <v>36</v>
      </c>
      <c r="D10" s="1"/>
      <c r="E10" s="14" t="s">
        <v>9</v>
      </c>
      <c r="F10" s="24" t="e">
        <f>(B10/B16)*100</f>
        <v>#DIV/0!</v>
      </c>
      <c r="G10" s="29" t="s">
        <v>35</v>
      </c>
      <c r="H10" s="2"/>
      <c r="I10" s="2"/>
    </row>
    <row r="11" spans="1:9" ht="37.5">
      <c r="A11" s="12" t="s">
        <v>10</v>
      </c>
      <c r="B11" s="33"/>
      <c r="C11" s="13" t="s">
        <v>11</v>
      </c>
      <c r="D11" s="1"/>
      <c r="E11" s="14" t="s">
        <v>12</v>
      </c>
      <c r="F11" s="15" t="e">
        <f>B13/B16*100</f>
        <v>#DIV/0!</v>
      </c>
      <c r="G11" s="29" t="s">
        <v>13</v>
      </c>
      <c r="H11" s="2"/>
      <c r="I11" s="4"/>
    </row>
    <row r="12" spans="1:9" ht="37.5">
      <c r="A12" s="12" t="s">
        <v>14</v>
      </c>
      <c r="B12" s="34">
        <f>Equipment!F13</f>
        <v>0</v>
      </c>
      <c r="C12" s="13" t="s">
        <v>15</v>
      </c>
      <c r="D12" s="1"/>
      <c r="E12" s="14" t="s">
        <v>16</v>
      </c>
      <c r="F12" s="15" t="e">
        <f>B14/B16*100</f>
        <v>#DIV/0!</v>
      </c>
      <c r="G12" s="29" t="s">
        <v>17</v>
      </c>
      <c r="H12" s="2"/>
      <c r="I12" s="2"/>
    </row>
    <row r="13" spans="1:9" ht="34.5">
      <c r="A13" s="12" t="s">
        <v>18</v>
      </c>
      <c r="B13" s="33"/>
      <c r="C13" s="13" t="s">
        <v>34</v>
      </c>
      <c r="D13" s="1"/>
      <c r="E13" s="16" t="s">
        <v>19</v>
      </c>
      <c r="F13" s="15" t="e">
        <f>(B11+B12+B15)/B16*100</f>
        <v>#DIV/0!</v>
      </c>
      <c r="G13" s="29" t="s">
        <v>20</v>
      </c>
      <c r="H13" s="2"/>
      <c r="I13" s="2"/>
    </row>
    <row r="14" spans="1:9" ht="34.5">
      <c r="A14" s="12" t="s">
        <v>16</v>
      </c>
      <c r="B14" s="33"/>
      <c r="C14" s="13" t="s">
        <v>21</v>
      </c>
      <c r="D14" s="1"/>
      <c r="E14" s="14" t="s">
        <v>22</v>
      </c>
      <c r="F14" s="15" t="e">
        <f>B18/B16*100</f>
        <v>#DIV/0!</v>
      </c>
      <c r="G14" s="29" t="s">
        <v>23</v>
      </c>
      <c r="H14" s="2"/>
      <c r="I14" s="2"/>
    </row>
    <row r="15" spans="1:9" ht="23">
      <c r="A15" s="12" t="s">
        <v>24</v>
      </c>
      <c r="B15" s="33"/>
      <c r="C15" s="13" t="s">
        <v>25</v>
      </c>
      <c r="D15" s="1"/>
      <c r="E15" s="17"/>
      <c r="F15" s="1"/>
      <c r="G15" s="1"/>
      <c r="H15" s="2"/>
      <c r="I15" s="2"/>
    </row>
    <row r="16" spans="1:9">
      <c r="A16" s="23" t="s">
        <v>26</v>
      </c>
      <c r="B16" s="35">
        <f>SUM(B10:B15)</f>
        <v>0</v>
      </c>
      <c r="C16" s="6" t="s">
        <v>27</v>
      </c>
      <c r="D16" s="1"/>
      <c r="E16" s="5"/>
      <c r="F16" s="5"/>
      <c r="G16" s="1"/>
      <c r="H16" s="2"/>
      <c r="I16" s="2"/>
    </row>
    <row r="17" spans="1:9" ht="15" thickBot="1">
      <c r="A17" s="12" t="s">
        <v>28</v>
      </c>
      <c r="B17" s="35">
        <f>(B16/100)*20</f>
        <v>0</v>
      </c>
      <c r="C17" s="13" t="s">
        <v>29</v>
      </c>
      <c r="D17" s="1"/>
      <c r="E17" s="1"/>
      <c r="F17" s="7"/>
      <c r="G17" s="5"/>
      <c r="H17" s="2"/>
      <c r="I17" s="2"/>
    </row>
    <row r="18" spans="1:9" ht="36.5" thickBot="1">
      <c r="A18" s="12" t="s">
        <v>22</v>
      </c>
      <c r="B18" s="33"/>
      <c r="C18" s="18" t="s">
        <v>30</v>
      </c>
      <c r="D18" s="1"/>
      <c r="E18" s="30" t="s">
        <v>31</v>
      </c>
      <c r="F18" s="19"/>
      <c r="G18" s="19"/>
      <c r="H18" s="2"/>
      <c r="I18" s="2"/>
    </row>
    <row r="19" spans="1:9" ht="15" thickBot="1">
      <c r="A19" s="20" t="s">
        <v>32</v>
      </c>
      <c r="B19" s="8">
        <f>B16+B17+B18</f>
        <v>0</v>
      </c>
      <c r="C19" s="21"/>
      <c r="D19" s="1"/>
      <c r="E19" s="19"/>
      <c r="F19" s="19"/>
      <c r="G19" s="19"/>
      <c r="H19" s="2"/>
      <c r="I19" s="2"/>
    </row>
    <row r="20" spans="1:9">
      <c r="A20" s="2"/>
      <c r="B20" s="2"/>
      <c r="C20" s="2"/>
      <c r="D20" s="1"/>
      <c r="E20" s="22"/>
      <c r="F20" s="102"/>
      <c r="G20" s="102"/>
      <c r="H20" s="2"/>
      <c r="I20" s="2"/>
    </row>
    <row r="21" spans="1:9" ht="14.5" customHeight="1">
      <c r="A21" s="103" t="s">
        <v>33</v>
      </c>
      <c r="B21" s="103"/>
      <c r="C21" s="103"/>
      <c r="D21" s="1"/>
      <c r="E21" s="1"/>
      <c r="F21" s="1"/>
      <c r="G21" s="1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</sheetData>
  <mergeCells count="7">
    <mergeCell ref="F20:G20"/>
    <mergeCell ref="A21:C21"/>
    <mergeCell ref="A3:B3"/>
    <mergeCell ref="B5:C5"/>
    <mergeCell ref="B6:C6"/>
    <mergeCell ref="B4:C4"/>
    <mergeCell ref="B7:C7"/>
  </mergeCells>
  <conditionalFormatting sqref="F11">
    <cfRule type="cellIs" dxfId="16" priority="4" operator="lessThanOrEqual">
      <formula>10</formula>
    </cfRule>
    <cfRule type="cellIs" dxfId="15" priority="5" operator="greaterThan">
      <formula>10</formula>
    </cfRule>
  </conditionalFormatting>
  <conditionalFormatting sqref="F12">
    <cfRule type="cellIs" dxfId="14" priority="6" operator="lessThanOrEqual">
      <formula>5</formula>
    </cfRule>
    <cfRule type="cellIs" dxfId="13" priority="7" operator="greaterThan">
      <formula>5</formula>
    </cfRule>
  </conditionalFormatting>
  <conditionalFormatting sqref="F13">
    <cfRule type="cellIs" dxfId="12" priority="1" operator="between">
      <formula>1</formula>
      <formula>200</formula>
    </cfRule>
  </conditionalFormatting>
  <conditionalFormatting sqref="F14">
    <cfRule type="cellIs" dxfId="11" priority="2" operator="lessThanOrEqual">
      <formula>20</formula>
    </cfRule>
    <cfRule type="cellIs" dxfId="10" priority="3" operator="greaterThan">
      <formula>20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CB7C-8F67-4346-BFE7-692B952C9F3A}">
  <dimension ref="A1:O25"/>
  <sheetViews>
    <sheetView workbookViewId="0">
      <selection activeCell="D22" sqref="D22"/>
    </sheetView>
  </sheetViews>
  <sheetFormatPr defaultRowHeight="14.5"/>
  <cols>
    <col min="2" max="2" width="10.7265625" customWidth="1"/>
    <col min="6" max="6" width="14.6328125" customWidth="1"/>
    <col min="7" max="7" width="13.08984375" customWidth="1"/>
    <col min="8" max="8" width="10.36328125" bestFit="1" customWidth="1"/>
    <col min="9" max="9" width="12.453125" customWidth="1"/>
    <col min="10" max="10" width="10.36328125" bestFit="1" customWidth="1"/>
    <col min="11" max="11" width="15.453125" customWidth="1"/>
    <col min="12" max="12" width="10.36328125" bestFit="1" customWidth="1"/>
    <col min="13" max="13" width="15.7265625" customWidth="1"/>
    <col min="14" max="14" width="13.81640625" customWidth="1"/>
    <col min="15" max="15" width="15.54296875" customWidth="1"/>
  </cols>
  <sheetData>
    <row r="1" spans="1:15">
      <c r="A1" s="119" t="s">
        <v>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  <c r="O1" s="36"/>
    </row>
    <row r="2" spans="1:15" ht="58">
      <c r="A2" s="37" t="s">
        <v>41</v>
      </c>
      <c r="B2" s="37" t="s">
        <v>42</v>
      </c>
      <c r="C2" s="37" t="s">
        <v>43</v>
      </c>
      <c r="D2" s="38" t="s">
        <v>44</v>
      </c>
      <c r="E2" s="38" t="s">
        <v>45</v>
      </c>
      <c r="F2" s="38" t="s">
        <v>46</v>
      </c>
      <c r="G2" s="39" t="s">
        <v>47</v>
      </c>
      <c r="H2" s="37" t="s">
        <v>48</v>
      </c>
      <c r="I2" s="39" t="s">
        <v>49</v>
      </c>
      <c r="J2" s="37" t="s">
        <v>50</v>
      </c>
      <c r="K2" s="39" t="s">
        <v>51</v>
      </c>
      <c r="L2" s="37" t="s">
        <v>52</v>
      </c>
      <c r="M2" s="40" t="s">
        <v>53</v>
      </c>
      <c r="N2" s="41" t="s">
        <v>54</v>
      </c>
      <c r="O2" s="42"/>
    </row>
    <row r="3" spans="1:15">
      <c r="A3" s="43"/>
      <c r="B3" s="44"/>
      <c r="C3" s="43"/>
      <c r="D3" s="44"/>
      <c r="E3" s="45">
        <v>6.2E-2</v>
      </c>
      <c r="F3" s="46">
        <f t="shared" ref="F3:F11" si="0">(D3-D3*E3)/12</f>
        <v>0</v>
      </c>
      <c r="G3" s="44"/>
      <c r="H3" s="46">
        <f t="shared" ref="H3:H11" si="1">F3*G3</f>
        <v>0</v>
      </c>
      <c r="I3" s="44"/>
      <c r="J3" s="46">
        <f t="shared" ref="J3:J11" si="2">F3*I3</f>
        <v>0</v>
      </c>
      <c r="K3" s="44"/>
      <c r="L3" s="46">
        <f t="shared" ref="L3:L11" si="3">F3*K3</f>
        <v>0</v>
      </c>
      <c r="M3" s="47">
        <f t="shared" ref="M3:M11" si="4">H3+J3+L3</f>
        <v>0</v>
      </c>
      <c r="N3" s="48">
        <f t="shared" ref="N3:N11" si="5">G3+I3+K3</f>
        <v>0</v>
      </c>
      <c r="O3" s="36"/>
    </row>
    <row r="4" spans="1:15">
      <c r="A4" s="44"/>
      <c r="B4" s="44"/>
      <c r="C4" s="44"/>
      <c r="D4" s="44"/>
      <c r="E4" s="45">
        <v>6.2E-2</v>
      </c>
      <c r="F4" s="46">
        <f t="shared" si="0"/>
        <v>0</v>
      </c>
      <c r="G4" s="44"/>
      <c r="H4" s="46">
        <f t="shared" si="1"/>
        <v>0</v>
      </c>
      <c r="I4" s="44"/>
      <c r="J4" s="46">
        <f t="shared" si="2"/>
        <v>0</v>
      </c>
      <c r="K4" s="44"/>
      <c r="L4" s="46">
        <f t="shared" si="3"/>
        <v>0</v>
      </c>
      <c r="M4" s="47">
        <f t="shared" si="4"/>
        <v>0</v>
      </c>
      <c r="N4" s="48">
        <f t="shared" si="5"/>
        <v>0</v>
      </c>
      <c r="O4" s="36"/>
    </row>
    <row r="5" spans="1:15">
      <c r="A5" s="44"/>
      <c r="B5" s="44"/>
      <c r="C5" s="44"/>
      <c r="D5" s="44"/>
      <c r="E5" s="45">
        <v>6.2E-2</v>
      </c>
      <c r="F5" s="46">
        <f t="shared" si="0"/>
        <v>0</v>
      </c>
      <c r="G5" s="44"/>
      <c r="H5" s="46">
        <f t="shared" si="1"/>
        <v>0</v>
      </c>
      <c r="I5" s="44"/>
      <c r="J5" s="46">
        <f t="shared" si="2"/>
        <v>0</v>
      </c>
      <c r="K5" s="44"/>
      <c r="L5" s="46">
        <f t="shared" si="3"/>
        <v>0</v>
      </c>
      <c r="M5" s="47">
        <f t="shared" si="4"/>
        <v>0</v>
      </c>
      <c r="N5" s="48">
        <f t="shared" si="5"/>
        <v>0</v>
      </c>
      <c r="O5" s="36"/>
    </row>
    <row r="6" spans="1:15">
      <c r="A6" s="44"/>
      <c r="B6" s="44"/>
      <c r="C6" s="43"/>
      <c r="D6" s="44"/>
      <c r="E6" s="45">
        <v>6.2E-2</v>
      </c>
      <c r="F6" s="46">
        <f t="shared" si="0"/>
        <v>0</v>
      </c>
      <c r="G6" s="44"/>
      <c r="H6" s="46">
        <f t="shared" si="1"/>
        <v>0</v>
      </c>
      <c r="I6" s="44"/>
      <c r="J6" s="46">
        <f t="shared" si="2"/>
        <v>0</v>
      </c>
      <c r="K6" s="44"/>
      <c r="L6" s="46">
        <f t="shared" si="3"/>
        <v>0</v>
      </c>
      <c r="M6" s="47">
        <f t="shared" si="4"/>
        <v>0</v>
      </c>
      <c r="N6" s="48">
        <f t="shared" si="5"/>
        <v>0</v>
      </c>
      <c r="O6" s="36"/>
    </row>
    <row r="7" spans="1:15">
      <c r="A7" s="43"/>
      <c r="B7" s="44"/>
      <c r="C7" s="43"/>
      <c r="D7" s="44"/>
      <c r="E7" s="45">
        <v>6.2E-2</v>
      </c>
      <c r="F7" s="46">
        <f t="shared" si="0"/>
        <v>0</v>
      </c>
      <c r="G7" s="44"/>
      <c r="H7" s="46">
        <f t="shared" si="1"/>
        <v>0</v>
      </c>
      <c r="I7" s="44"/>
      <c r="J7" s="46">
        <f t="shared" si="2"/>
        <v>0</v>
      </c>
      <c r="K7" s="44"/>
      <c r="L7" s="46">
        <f t="shared" si="3"/>
        <v>0</v>
      </c>
      <c r="M7" s="47">
        <f t="shared" si="4"/>
        <v>0</v>
      </c>
      <c r="N7" s="48">
        <f t="shared" si="5"/>
        <v>0</v>
      </c>
      <c r="O7" s="36"/>
    </row>
    <row r="8" spans="1:15">
      <c r="A8" s="44"/>
      <c r="B8" s="44"/>
      <c r="C8" s="44"/>
      <c r="D8" s="44"/>
      <c r="E8" s="45">
        <v>6.2E-2</v>
      </c>
      <c r="F8" s="46">
        <f t="shared" si="0"/>
        <v>0</v>
      </c>
      <c r="G8" s="44"/>
      <c r="H8" s="46">
        <f t="shared" si="1"/>
        <v>0</v>
      </c>
      <c r="I8" s="44"/>
      <c r="J8" s="46">
        <f t="shared" si="2"/>
        <v>0</v>
      </c>
      <c r="K8" s="44"/>
      <c r="L8" s="46">
        <f t="shared" si="3"/>
        <v>0</v>
      </c>
      <c r="M8" s="47">
        <f t="shared" si="4"/>
        <v>0</v>
      </c>
      <c r="N8" s="48">
        <f t="shared" si="5"/>
        <v>0</v>
      </c>
      <c r="O8" s="36"/>
    </row>
    <row r="9" spans="1:15">
      <c r="A9" s="44"/>
      <c r="B9" s="44"/>
      <c r="C9" s="44"/>
      <c r="D9" s="44"/>
      <c r="E9" s="45">
        <v>6.2E-2</v>
      </c>
      <c r="F9" s="46">
        <f t="shared" si="0"/>
        <v>0</v>
      </c>
      <c r="G9" s="44"/>
      <c r="H9" s="46">
        <f t="shared" si="1"/>
        <v>0</v>
      </c>
      <c r="I9" s="44"/>
      <c r="J9" s="46">
        <f t="shared" si="2"/>
        <v>0</v>
      </c>
      <c r="K9" s="44"/>
      <c r="L9" s="46">
        <f t="shared" si="3"/>
        <v>0</v>
      </c>
      <c r="M9" s="47">
        <f t="shared" si="4"/>
        <v>0</v>
      </c>
      <c r="N9" s="48">
        <f t="shared" si="5"/>
        <v>0</v>
      </c>
      <c r="O9" s="36"/>
    </row>
    <row r="10" spans="1:15">
      <c r="A10" s="44"/>
      <c r="B10" s="44"/>
      <c r="C10" s="44"/>
      <c r="D10" s="44"/>
      <c r="E10" s="45">
        <v>6.2E-2</v>
      </c>
      <c r="F10" s="46">
        <f t="shared" si="0"/>
        <v>0</v>
      </c>
      <c r="G10" s="44"/>
      <c r="H10" s="46">
        <f t="shared" si="1"/>
        <v>0</v>
      </c>
      <c r="I10" s="44"/>
      <c r="J10" s="46">
        <f t="shared" si="2"/>
        <v>0</v>
      </c>
      <c r="K10" s="44"/>
      <c r="L10" s="46">
        <f t="shared" si="3"/>
        <v>0</v>
      </c>
      <c r="M10" s="47">
        <f t="shared" si="4"/>
        <v>0</v>
      </c>
      <c r="N10" s="48">
        <f t="shared" si="5"/>
        <v>0</v>
      </c>
      <c r="O10" s="36"/>
    </row>
    <row r="11" spans="1:15">
      <c r="A11" s="44"/>
      <c r="B11" s="44"/>
      <c r="C11" s="44"/>
      <c r="D11" s="44"/>
      <c r="E11" s="45">
        <v>6.2E-2</v>
      </c>
      <c r="F11" s="46">
        <f t="shared" si="0"/>
        <v>0</v>
      </c>
      <c r="G11" s="44"/>
      <c r="H11" s="46">
        <f t="shared" si="1"/>
        <v>0</v>
      </c>
      <c r="I11" s="44"/>
      <c r="J11" s="46">
        <f t="shared" si="2"/>
        <v>0</v>
      </c>
      <c r="K11" s="44"/>
      <c r="L11" s="46">
        <f t="shared" si="3"/>
        <v>0</v>
      </c>
      <c r="M11" s="47">
        <f t="shared" si="4"/>
        <v>0</v>
      </c>
      <c r="N11" s="48">
        <f t="shared" si="5"/>
        <v>0</v>
      </c>
      <c r="O11" s="36"/>
    </row>
    <row r="12" spans="1:15">
      <c r="A12" s="111" t="s">
        <v>53</v>
      </c>
      <c r="B12" s="112"/>
      <c r="C12" s="112"/>
      <c r="D12" s="112"/>
      <c r="E12" s="49"/>
      <c r="F12" s="49"/>
      <c r="G12" s="50">
        <f t="shared" ref="G12:N12" si="6">SUM(G3:G11)</f>
        <v>0</v>
      </c>
      <c r="H12" s="51">
        <f t="shared" si="6"/>
        <v>0</v>
      </c>
      <c r="I12" s="50">
        <f t="shared" si="6"/>
        <v>0</v>
      </c>
      <c r="J12" s="51">
        <f t="shared" si="6"/>
        <v>0</v>
      </c>
      <c r="K12" s="50">
        <f t="shared" si="6"/>
        <v>0</v>
      </c>
      <c r="L12" s="51">
        <f t="shared" si="6"/>
        <v>0</v>
      </c>
      <c r="M12" s="52">
        <f t="shared" si="6"/>
        <v>0</v>
      </c>
      <c r="N12" s="53">
        <f t="shared" si="6"/>
        <v>0</v>
      </c>
      <c r="O12" s="54"/>
    </row>
    <row r="13" spans="1:15">
      <c r="A13" s="36"/>
      <c r="B13" s="36"/>
      <c r="C13" s="36"/>
      <c r="D13" s="55"/>
      <c r="E13" s="55"/>
      <c r="F13" s="55"/>
      <c r="G13" s="36"/>
      <c r="H13" s="36"/>
      <c r="I13" s="36"/>
      <c r="J13" s="36"/>
      <c r="K13" s="36"/>
      <c r="L13" s="36"/>
      <c r="M13" s="56"/>
      <c r="N13" s="36"/>
      <c r="O13" s="36"/>
    </row>
    <row r="14" spans="1:15">
      <c r="A14" s="122" t="s">
        <v>55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  <c r="O14" s="36"/>
    </row>
    <row r="15" spans="1:15" ht="58">
      <c r="A15" s="123" t="s">
        <v>56</v>
      </c>
      <c r="B15" s="124"/>
      <c r="C15" s="125"/>
      <c r="D15" s="38" t="s">
        <v>44</v>
      </c>
      <c r="E15" s="38" t="s">
        <v>45</v>
      </c>
      <c r="F15" s="38" t="s">
        <v>46</v>
      </c>
      <c r="G15" s="39" t="s">
        <v>47</v>
      </c>
      <c r="H15" s="37" t="s">
        <v>48</v>
      </c>
      <c r="I15" s="39" t="s">
        <v>49</v>
      </c>
      <c r="J15" s="37" t="s">
        <v>50</v>
      </c>
      <c r="K15" s="39" t="s">
        <v>51</v>
      </c>
      <c r="L15" s="37" t="s">
        <v>52</v>
      </c>
      <c r="M15" s="40" t="s">
        <v>53</v>
      </c>
      <c r="N15" s="41" t="s">
        <v>54</v>
      </c>
      <c r="O15" s="57" t="s">
        <v>57</v>
      </c>
    </row>
    <row r="16" spans="1:15">
      <c r="A16" s="113"/>
      <c r="B16" s="114"/>
      <c r="C16" s="115"/>
      <c r="D16" s="44"/>
      <c r="E16" s="45">
        <v>0</v>
      </c>
      <c r="F16" s="46">
        <f t="shared" ref="F16:F24" si="7">(D16-D16*E16)/12</f>
        <v>0</v>
      </c>
      <c r="G16" s="44"/>
      <c r="H16" s="46">
        <f t="shared" ref="H16:H24" si="8">F16*G16</f>
        <v>0</v>
      </c>
      <c r="I16" s="44"/>
      <c r="J16" s="46">
        <f t="shared" ref="J16:J24" si="9">F16*I16</f>
        <v>0</v>
      </c>
      <c r="K16" s="44"/>
      <c r="L16" s="46">
        <f t="shared" ref="L16:L24" si="10">F16*K16</f>
        <v>0</v>
      </c>
      <c r="M16" s="47">
        <f t="shared" ref="M16:M24" si="11">H16+J16+L16</f>
        <v>0</v>
      </c>
      <c r="N16" s="48">
        <f t="shared" ref="N16:N24" si="12">G16+I16+K16</f>
        <v>0</v>
      </c>
      <c r="O16" s="58"/>
    </row>
    <row r="17" spans="1:15">
      <c r="A17" s="113"/>
      <c r="B17" s="114"/>
      <c r="C17" s="115"/>
      <c r="D17" s="44"/>
      <c r="E17" s="45">
        <v>0</v>
      </c>
      <c r="F17" s="46">
        <f t="shared" si="7"/>
        <v>0</v>
      </c>
      <c r="G17" s="44"/>
      <c r="H17" s="46">
        <f t="shared" si="8"/>
        <v>0</v>
      </c>
      <c r="I17" s="44"/>
      <c r="J17" s="46">
        <f t="shared" si="9"/>
        <v>0</v>
      </c>
      <c r="K17" s="44"/>
      <c r="L17" s="46">
        <f t="shared" si="10"/>
        <v>0</v>
      </c>
      <c r="M17" s="47">
        <f t="shared" si="11"/>
        <v>0</v>
      </c>
      <c r="N17" s="48">
        <f t="shared" si="12"/>
        <v>0</v>
      </c>
      <c r="O17" s="58"/>
    </row>
    <row r="18" spans="1:15">
      <c r="A18" s="113"/>
      <c r="B18" s="114"/>
      <c r="C18" s="115"/>
      <c r="D18" s="44"/>
      <c r="E18" s="45">
        <v>0</v>
      </c>
      <c r="F18" s="46">
        <f t="shared" si="7"/>
        <v>0</v>
      </c>
      <c r="G18" s="44"/>
      <c r="H18" s="46">
        <f t="shared" si="8"/>
        <v>0</v>
      </c>
      <c r="I18" s="44"/>
      <c r="J18" s="46">
        <f t="shared" si="9"/>
        <v>0</v>
      </c>
      <c r="K18" s="44"/>
      <c r="L18" s="46">
        <f t="shared" si="10"/>
        <v>0</v>
      </c>
      <c r="M18" s="47">
        <f t="shared" si="11"/>
        <v>0</v>
      </c>
      <c r="N18" s="48">
        <f t="shared" si="12"/>
        <v>0</v>
      </c>
      <c r="O18" s="58"/>
    </row>
    <row r="19" spans="1:15">
      <c r="A19" s="113"/>
      <c r="B19" s="114"/>
      <c r="C19" s="115"/>
      <c r="D19" s="44"/>
      <c r="E19" s="45">
        <v>0</v>
      </c>
      <c r="F19" s="46">
        <f t="shared" si="7"/>
        <v>0</v>
      </c>
      <c r="G19" s="44"/>
      <c r="H19" s="46">
        <f t="shared" si="8"/>
        <v>0</v>
      </c>
      <c r="I19" s="44"/>
      <c r="J19" s="46">
        <f t="shared" si="9"/>
        <v>0</v>
      </c>
      <c r="K19" s="44"/>
      <c r="L19" s="46">
        <f t="shared" si="10"/>
        <v>0</v>
      </c>
      <c r="M19" s="47">
        <f t="shared" si="11"/>
        <v>0</v>
      </c>
      <c r="N19" s="48">
        <f t="shared" si="12"/>
        <v>0</v>
      </c>
      <c r="O19" s="58"/>
    </row>
    <row r="20" spans="1:15">
      <c r="A20" s="113"/>
      <c r="B20" s="114"/>
      <c r="C20" s="115"/>
      <c r="D20" s="44"/>
      <c r="E20" s="45">
        <v>0</v>
      </c>
      <c r="F20" s="46">
        <f t="shared" si="7"/>
        <v>0</v>
      </c>
      <c r="G20" s="44"/>
      <c r="H20" s="46">
        <f t="shared" si="8"/>
        <v>0</v>
      </c>
      <c r="I20" s="44"/>
      <c r="J20" s="46">
        <f t="shared" si="9"/>
        <v>0</v>
      </c>
      <c r="K20" s="44"/>
      <c r="L20" s="46">
        <f t="shared" si="10"/>
        <v>0</v>
      </c>
      <c r="M20" s="47">
        <f t="shared" si="11"/>
        <v>0</v>
      </c>
      <c r="N20" s="48">
        <f t="shared" si="12"/>
        <v>0</v>
      </c>
      <c r="O20" s="58"/>
    </row>
    <row r="21" spans="1:15">
      <c r="A21" s="113"/>
      <c r="B21" s="114"/>
      <c r="C21" s="115"/>
      <c r="D21" s="44"/>
      <c r="E21" s="100">
        <v>6.2E-2</v>
      </c>
      <c r="F21" s="46">
        <f t="shared" si="7"/>
        <v>0</v>
      </c>
      <c r="G21" s="44"/>
      <c r="H21" s="46">
        <f t="shared" si="8"/>
        <v>0</v>
      </c>
      <c r="I21" s="44"/>
      <c r="J21" s="46">
        <f t="shared" si="9"/>
        <v>0</v>
      </c>
      <c r="K21" s="44"/>
      <c r="L21" s="46">
        <f t="shared" si="10"/>
        <v>0</v>
      </c>
      <c r="M21" s="47">
        <f t="shared" si="11"/>
        <v>0</v>
      </c>
      <c r="N21" s="48">
        <f t="shared" si="12"/>
        <v>0</v>
      </c>
      <c r="O21" s="101">
        <f>((D21/12)*N21)*E21</f>
        <v>0</v>
      </c>
    </row>
    <row r="22" spans="1:15">
      <c r="A22" s="116"/>
      <c r="B22" s="117"/>
      <c r="C22" s="118"/>
      <c r="D22" s="44"/>
      <c r="E22" s="100">
        <v>6.2E-2</v>
      </c>
      <c r="F22" s="46">
        <f t="shared" si="7"/>
        <v>0</v>
      </c>
      <c r="G22" s="44"/>
      <c r="H22" s="46">
        <f t="shared" si="8"/>
        <v>0</v>
      </c>
      <c r="I22" s="44"/>
      <c r="J22" s="46">
        <f t="shared" si="9"/>
        <v>0</v>
      </c>
      <c r="K22" s="44"/>
      <c r="L22" s="46">
        <f t="shared" si="10"/>
        <v>0</v>
      </c>
      <c r="M22" s="47">
        <f t="shared" si="11"/>
        <v>0</v>
      </c>
      <c r="N22" s="48">
        <f t="shared" si="12"/>
        <v>0</v>
      </c>
      <c r="O22" s="101">
        <f>((D22/12)*N22)*E22</f>
        <v>0</v>
      </c>
    </row>
    <row r="23" spans="1:15">
      <c r="A23" s="108"/>
      <c r="B23" s="109"/>
      <c r="C23" s="110"/>
      <c r="D23" s="44"/>
      <c r="E23" s="100">
        <v>6.2E-2</v>
      </c>
      <c r="F23" s="46">
        <f t="shared" si="7"/>
        <v>0</v>
      </c>
      <c r="G23" s="44"/>
      <c r="H23" s="46">
        <f t="shared" si="8"/>
        <v>0</v>
      </c>
      <c r="I23" s="44"/>
      <c r="J23" s="46">
        <f t="shared" si="9"/>
        <v>0</v>
      </c>
      <c r="K23" s="44"/>
      <c r="L23" s="46">
        <f t="shared" si="10"/>
        <v>0</v>
      </c>
      <c r="M23" s="47">
        <f t="shared" si="11"/>
        <v>0</v>
      </c>
      <c r="N23" s="48">
        <f t="shared" si="12"/>
        <v>0</v>
      </c>
      <c r="O23" s="101">
        <f>((D23/12)*N23)*E23</f>
        <v>0</v>
      </c>
    </row>
    <row r="24" spans="1:15">
      <c r="A24" s="108"/>
      <c r="B24" s="109"/>
      <c r="C24" s="110"/>
      <c r="D24" s="44"/>
      <c r="E24" s="100">
        <v>6.2E-2</v>
      </c>
      <c r="F24" s="46">
        <f t="shared" si="7"/>
        <v>0</v>
      </c>
      <c r="G24" s="44"/>
      <c r="H24" s="46">
        <f t="shared" si="8"/>
        <v>0</v>
      </c>
      <c r="I24" s="44"/>
      <c r="J24" s="46">
        <f t="shared" si="9"/>
        <v>0</v>
      </c>
      <c r="K24" s="44"/>
      <c r="L24" s="46">
        <f t="shared" si="10"/>
        <v>0</v>
      </c>
      <c r="M24" s="47">
        <f t="shared" si="11"/>
        <v>0</v>
      </c>
      <c r="N24" s="48">
        <f t="shared" si="12"/>
        <v>0</v>
      </c>
      <c r="O24" s="101">
        <f>((D24/12)*N24)*E24</f>
        <v>0</v>
      </c>
    </row>
    <row r="25" spans="1:15">
      <c r="A25" s="111" t="s">
        <v>53</v>
      </c>
      <c r="B25" s="112"/>
      <c r="C25" s="112"/>
      <c r="D25" s="112"/>
      <c r="E25" s="49"/>
      <c r="F25" s="49"/>
      <c r="G25" s="50">
        <f t="shared" ref="G25:N25" si="13">SUM(G16:G24)</f>
        <v>0</v>
      </c>
      <c r="H25" s="51">
        <f t="shared" si="13"/>
        <v>0</v>
      </c>
      <c r="I25" s="50">
        <f t="shared" si="13"/>
        <v>0</v>
      </c>
      <c r="J25" s="51">
        <f t="shared" si="13"/>
        <v>0</v>
      </c>
      <c r="K25" s="50">
        <f t="shared" si="13"/>
        <v>0</v>
      </c>
      <c r="L25" s="51">
        <f t="shared" si="13"/>
        <v>0</v>
      </c>
      <c r="M25" s="52">
        <f t="shared" si="13"/>
        <v>0</v>
      </c>
      <c r="N25" s="53">
        <f t="shared" si="13"/>
        <v>0</v>
      </c>
      <c r="O25" s="59">
        <f>SUM(O21:O24)</f>
        <v>0</v>
      </c>
    </row>
  </sheetData>
  <mergeCells count="14">
    <mergeCell ref="A17:C17"/>
    <mergeCell ref="A1:N1"/>
    <mergeCell ref="A12:D12"/>
    <mergeCell ref="A14:N14"/>
    <mergeCell ref="A15:C15"/>
    <mergeCell ref="A16:C16"/>
    <mergeCell ref="A24:C24"/>
    <mergeCell ref="A25:D25"/>
    <mergeCell ref="A18:C18"/>
    <mergeCell ref="A19:C19"/>
    <mergeCell ref="A20:C20"/>
    <mergeCell ref="A21:C21"/>
    <mergeCell ref="A22:C22"/>
    <mergeCell ref="A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55D9-36A5-4AAF-B9A9-3F4D057170DA}">
  <dimension ref="A1:I19"/>
  <sheetViews>
    <sheetView workbookViewId="0">
      <selection activeCell="C14" sqref="C14"/>
    </sheetView>
  </sheetViews>
  <sheetFormatPr defaultRowHeight="14.5"/>
  <cols>
    <col min="1" max="1" width="27.54296875" customWidth="1"/>
    <col min="2" max="2" width="15.36328125" customWidth="1"/>
    <col min="3" max="3" width="25" customWidth="1"/>
    <col min="4" max="4" width="10.54296875" customWidth="1"/>
    <col min="5" max="5" width="20.54296875" customWidth="1"/>
    <col min="6" max="6" width="17.36328125" customWidth="1"/>
  </cols>
  <sheetData>
    <row r="1" spans="1:9">
      <c r="A1" s="126" t="s">
        <v>58</v>
      </c>
      <c r="B1" s="127"/>
      <c r="C1" s="127"/>
      <c r="D1" s="127"/>
      <c r="E1" s="127"/>
      <c r="F1" s="127"/>
      <c r="G1" s="127"/>
      <c r="H1" s="128"/>
      <c r="I1" s="129" t="s">
        <v>59</v>
      </c>
    </row>
    <row r="2" spans="1:9" ht="60">
      <c r="A2" s="60" t="s">
        <v>60</v>
      </c>
      <c r="B2" s="61" t="s">
        <v>61</v>
      </c>
      <c r="C2" s="62" t="s">
        <v>62</v>
      </c>
      <c r="D2" s="60" t="s">
        <v>63</v>
      </c>
      <c r="E2" s="60" t="s">
        <v>64</v>
      </c>
      <c r="F2" s="61" t="s">
        <v>65</v>
      </c>
      <c r="G2" s="63"/>
      <c r="H2" s="64"/>
      <c r="I2" s="129"/>
    </row>
    <row r="3" spans="1:9">
      <c r="A3" s="65"/>
      <c r="B3" s="66"/>
      <c r="C3" s="67">
        <v>60</v>
      </c>
      <c r="D3" s="68"/>
      <c r="E3" s="69"/>
      <c r="F3" s="70">
        <f>+(D3/C3)*B3*E3</f>
        <v>0</v>
      </c>
      <c r="G3" s="63"/>
      <c r="H3" s="64"/>
      <c r="I3" s="129"/>
    </row>
    <row r="4" spans="1:9">
      <c r="A4" s="65"/>
      <c r="B4" s="66"/>
      <c r="C4" s="67">
        <v>60</v>
      </c>
      <c r="D4" s="68"/>
      <c r="E4" s="68"/>
      <c r="F4" s="70">
        <f t="shared" ref="F4:F6" si="0">+(D4/C4)*B4*E4</f>
        <v>0</v>
      </c>
      <c r="G4" s="63"/>
      <c r="H4" s="64"/>
      <c r="I4" s="129"/>
    </row>
    <row r="5" spans="1:9">
      <c r="A5" s="65"/>
      <c r="B5" s="66"/>
      <c r="C5" s="67">
        <v>60</v>
      </c>
      <c r="D5" s="68"/>
      <c r="E5" s="68"/>
      <c r="F5" s="70">
        <f t="shared" si="0"/>
        <v>0</v>
      </c>
      <c r="G5" s="63"/>
      <c r="H5" s="64"/>
      <c r="I5" s="129"/>
    </row>
    <row r="6" spans="1:9">
      <c r="A6" s="65"/>
      <c r="B6" s="66"/>
      <c r="C6" s="67">
        <v>60</v>
      </c>
      <c r="D6" s="68"/>
      <c r="E6" s="68"/>
      <c r="F6" s="70">
        <f t="shared" si="0"/>
        <v>0</v>
      </c>
      <c r="G6" s="63"/>
      <c r="H6" s="64"/>
      <c r="I6" s="129"/>
    </row>
    <row r="7" spans="1:9">
      <c r="A7" s="81"/>
      <c r="B7" s="82"/>
      <c r="C7" s="83" t="s">
        <v>66</v>
      </c>
      <c r="D7" s="83"/>
      <c r="E7" s="83"/>
      <c r="F7" s="84">
        <f>SUM(F3:F6)</f>
        <v>0</v>
      </c>
      <c r="G7" s="63"/>
      <c r="H7" s="64"/>
      <c r="I7" s="129"/>
    </row>
    <row r="8" spans="1:9">
      <c r="A8" s="65"/>
      <c r="B8" s="71"/>
      <c r="C8" s="67">
        <v>36</v>
      </c>
      <c r="D8" s="68"/>
      <c r="E8" s="72"/>
      <c r="F8" s="70">
        <f>+(D8/C8)*B8*E8</f>
        <v>0</v>
      </c>
      <c r="G8" s="63"/>
      <c r="H8" s="64"/>
      <c r="I8" s="129"/>
    </row>
    <row r="9" spans="1:9">
      <c r="A9" s="65"/>
      <c r="B9" s="71"/>
      <c r="C9" s="67">
        <v>36</v>
      </c>
      <c r="D9" s="68"/>
      <c r="E9" s="72"/>
      <c r="F9" s="70">
        <f t="shared" ref="F9:F11" si="1">+(D9/C9)*B9*E9</f>
        <v>0</v>
      </c>
      <c r="G9" s="63"/>
      <c r="H9" s="64"/>
      <c r="I9" s="129"/>
    </row>
    <row r="10" spans="1:9">
      <c r="A10" s="65"/>
      <c r="B10" s="71"/>
      <c r="C10" s="67">
        <v>36</v>
      </c>
      <c r="D10" s="68"/>
      <c r="E10" s="72"/>
      <c r="F10" s="70">
        <f t="shared" si="1"/>
        <v>0</v>
      </c>
      <c r="G10" s="63"/>
      <c r="H10" s="64"/>
      <c r="I10" s="129"/>
    </row>
    <row r="11" spans="1:9">
      <c r="A11" s="65"/>
      <c r="B11" s="71"/>
      <c r="C11" s="67">
        <v>36</v>
      </c>
      <c r="D11" s="68"/>
      <c r="E11" s="72"/>
      <c r="F11" s="70">
        <f t="shared" si="1"/>
        <v>0</v>
      </c>
      <c r="G11" s="63"/>
      <c r="H11" s="64"/>
      <c r="I11" s="129"/>
    </row>
    <row r="12" spans="1:9">
      <c r="A12" s="81"/>
      <c r="B12" s="82"/>
      <c r="C12" s="83" t="s">
        <v>67</v>
      </c>
      <c r="D12" s="83"/>
      <c r="E12" s="83"/>
      <c r="F12" s="84">
        <f>SUM(F8:F11)</f>
        <v>0</v>
      </c>
      <c r="G12" s="63"/>
      <c r="H12" s="64"/>
      <c r="I12" s="129"/>
    </row>
    <row r="13" spans="1:9">
      <c r="A13" s="73" t="s">
        <v>68</v>
      </c>
      <c r="B13" s="74">
        <f>SUM(B3:B12)</f>
        <v>0</v>
      </c>
      <c r="C13" s="75"/>
      <c r="D13" s="76"/>
      <c r="E13" s="76"/>
      <c r="F13" s="77">
        <f>F7+F12</f>
        <v>0</v>
      </c>
      <c r="G13" s="63"/>
      <c r="H13" s="64"/>
      <c r="I13" s="129"/>
    </row>
    <row r="14" spans="1:9">
      <c r="A14" s="78"/>
      <c r="B14" s="79"/>
      <c r="C14" s="79"/>
      <c r="D14" s="79"/>
      <c r="E14" s="79"/>
      <c r="F14" s="79"/>
      <c r="G14" s="79"/>
      <c r="H14" s="79"/>
      <c r="I14" s="129"/>
    </row>
    <row r="15" spans="1:9" ht="30" customHeight="1">
      <c r="A15" s="80" t="s">
        <v>69</v>
      </c>
      <c r="B15" s="131" t="s">
        <v>70</v>
      </c>
      <c r="C15" s="132"/>
      <c r="D15" s="133" t="s">
        <v>71</v>
      </c>
      <c r="E15" s="133"/>
      <c r="F15" s="85">
        <f>B13-F13</f>
        <v>0</v>
      </c>
      <c r="G15" s="79"/>
      <c r="H15" s="79"/>
      <c r="I15" s="129"/>
    </row>
    <row r="16" spans="1:9">
      <c r="A16" s="80"/>
      <c r="B16" s="79"/>
      <c r="C16" s="79"/>
      <c r="D16" s="79"/>
      <c r="E16" s="79"/>
      <c r="F16" s="79"/>
      <c r="G16" s="79"/>
      <c r="H16" s="79"/>
      <c r="I16" s="129"/>
    </row>
    <row r="17" spans="1:9">
      <c r="A17" s="134" t="s">
        <v>72</v>
      </c>
      <c r="B17" s="135"/>
      <c r="C17" s="135"/>
      <c r="D17" s="135"/>
      <c r="E17" s="135"/>
      <c r="F17" s="135"/>
      <c r="G17" s="79"/>
      <c r="H17" s="79"/>
      <c r="I17" s="129"/>
    </row>
    <row r="18" spans="1:9">
      <c r="A18" s="134"/>
      <c r="B18" s="135"/>
      <c r="C18" s="135"/>
      <c r="D18" s="135"/>
      <c r="E18" s="135"/>
      <c r="F18" s="135"/>
      <c r="G18" s="79"/>
      <c r="H18" s="79"/>
      <c r="I18" s="129"/>
    </row>
    <row r="19" spans="1:9">
      <c r="G19" s="79"/>
      <c r="H19" s="79"/>
      <c r="I19" s="130"/>
    </row>
  </sheetData>
  <mergeCells count="5">
    <mergeCell ref="A1:H1"/>
    <mergeCell ref="I1:I19"/>
    <mergeCell ref="B15:C15"/>
    <mergeCell ref="D15:E15"/>
    <mergeCell ref="A17:F1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B687-1C1B-48D1-B463-27551A46A43F}">
  <dimension ref="B3:D13"/>
  <sheetViews>
    <sheetView workbookViewId="0">
      <selection activeCell="D13" sqref="D13"/>
    </sheetView>
  </sheetViews>
  <sheetFormatPr defaultRowHeight="14.5"/>
  <cols>
    <col min="2" max="2" width="19.6328125" bestFit="1" customWidth="1"/>
    <col min="3" max="3" width="22.6328125" customWidth="1"/>
    <col min="4" max="4" width="12.1796875" customWidth="1"/>
  </cols>
  <sheetData>
    <row r="3" spans="2:4">
      <c r="B3" s="136" t="s">
        <v>73</v>
      </c>
      <c r="C3" s="136"/>
      <c r="D3" s="136"/>
    </row>
    <row r="4" spans="2:4">
      <c r="B4" s="86" t="s">
        <v>74</v>
      </c>
      <c r="C4" s="86" t="s">
        <v>75</v>
      </c>
      <c r="D4" s="87">
        <f>BUDGET!B19</f>
        <v>0</v>
      </c>
    </row>
    <row r="5" spans="2:4">
      <c r="B5" s="88"/>
      <c r="C5" s="88"/>
      <c r="D5" s="89"/>
    </row>
    <row r="6" spans="2:4">
      <c r="B6" s="86" t="s">
        <v>76</v>
      </c>
      <c r="C6" s="90" t="s">
        <v>77</v>
      </c>
      <c r="D6" s="87">
        <f>Personnel!M25</f>
        <v>0</v>
      </c>
    </row>
    <row r="7" spans="2:4" ht="26.5">
      <c r="B7" s="86"/>
      <c r="C7" s="90" t="s">
        <v>78</v>
      </c>
      <c r="D7" s="87">
        <f>Personnel!O25</f>
        <v>0</v>
      </c>
    </row>
    <row r="8" spans="2:4">
      <c r="B8" s="91"/>
      <c r="C8" s="90" t="s">
        <v>79</v>
      </c>
      <c r="D8" s="92">
        <f>Equipment!B13</f>
        <v>0</v>
      </c>
    </row>
    <row r="9" spans="2:4">
      <c r="B9" s="93"/>
      <c r="C9" s="94" t="s">
        <v>80</v>
      </c>
      <c r="D9" s="92">
        <f>BUDGET!B11+BUDGET!B13+BUDGET!B14+BUDGET!B15</f>
        <v>0</v>
      </c>
    </row>
    <row r="10" spans="2:4">
      <c r="B10" s="93"/>
      <c r="C10" s="94" t="s">
        <v>81</v>
      </c>
      <c r="D10" s="92">
        <f>BUDGET!B18</f>
        <v>0</v>
      </c>
    </row>
    <row r="11" spans="2:4">
      <c r="B11" s="93" t="s">
        <v>82</v>
      </c>
      <c r="C11" s="95" t="s">
        <v>83</v>
      </c>
      <c r="D11" s="92">
        <f>(BUDGET!B17/2)</f>
        <v>0</v>
      </c>
    </row>
    <row r="12" spans="2:4">
      <c r="B12" s="96" t="s">
        <v>84</v>
      </c>
      <c r="C12" s="97"/>
      <c r="D12" s="98">
        <f>SUM(D6:D11)</f>
        <v>0</v>
      </c>
    </row>
    <row r="13" spans="2:4">
      <c r="B13" s="137" t="s">
        <v>85</v>
      </c>
      <c r="C13" s="137"/>
      <c r="D13" s="99">
        <f>D4-D12</f>
        <v>0</v>
      </c>
    </row>
  </sheetData>
  <mergeCells count="2">
    <mergeCell ref="B3:D3"/>
    <mergeCell ref="B13:C13"/>
  </mergeCells>
  <conditionalFormatting sqref="D13">
    <cfRule type="cellIs" dxfId="2" priority="1" operator="lessThan">
      <formula>0</formula>
    </cfRule>
    <cfRule type="cellIs" dxfId="1" priority="2" operator="greaterThanOrEqual">
      <formula>0</formula>
    </cfRule>
    <cfRule type="cellIs" dxfId="0" priority="3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fb333fd52128ebb9ba4de4b8dbf08957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4d42eb86e2013f53465868edee4ff9f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customXml/itemProps2.xml><?xml version="1.0" encoding="utf-8"?>
<ds:datastoreItem xmlns:ds="http://schemas.openxmlformats.org/officeDocument/2006/customXml" ds:itemID="{D2CFA5EE-DE9F-417E-B739-80C2CF005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</vt:lpstr>
      <vt:lpstr>Personnel</vt:lpstr>
      <vt:lpstr>Equipment</vt:lpstr>
      <vt:lpstr>sostenibilità economica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Roberta Palorini</cp:lastModifiedBy>
  <cp:revision/>
  <dcterms:created xsi:type="dcterms:W3CDTF">2018-12-11T16:59:43Z</dcterms:created>
  <dcterms:modified xsi:type="dcterms:W3CDTF">2024-12-10T14:42:37Z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