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ERA-LEARN 2020_ERA-NET, JPI, P2P\FutureFoodS\pagina\"/>
    </mc:Choice>
  </mc:AlternateContent>
  <xr:revisionPtr revIDLastSave="0" documentId="13_ncr:1_{CC46C5B6-569E-4989-A99A-7F19CED828DE}" xr6:coauthVersionLast="47" xr6:coauthVersionMax="47" xr10:uidLastSave="{00000000-0000-0000-0000-000000000000}"/>
  <bookViews>
    <workbookView xWindow="-110" yWindow="-110" windowWidth="19420" windowHeight="10420" tabRatio="714" xr2:uid="{00000000-000D-0000-FFFF-FFFF00000000}"/>
  </bookViews>
  <sheets>
    <sheet name="BudgetGenerale" sheetId="2" r:id="rId1"/>
    <sheet name="F Coordinamento" sheetId="9" r:id="rId2"/>
    <sheet name="CostiPersonale" sheetId="3" r:id="rId3"/>
    <sheet name="Ammortamento UNIMI   " sheetId="4" r:id="rId4"/>
    <sheet name="SostenibilitàEconomica" sheetId="10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3" i="3"/>
  <c r="F3" i="3"/>
  <c r="H3" i="3"/>
  <c r="J3" i="3"/>
  <c r="K3" i="3"/>
  <c r="K13" i="3"/>
  <c r="C9" i="2"/>
  <c r="C18" i="2"/>
  <c r="C19" i="2"/>
  <c r="C21" i="2"/>
  <c r="D23" i="2"/>
  <c r="D26" i="2"/>
  <c r="F17" i="3"/>
  <c r="H17" i="3"/>
  <c r="J17" i="3"/>
  <c r="K17" i="3"/>
  <c r="F18" i="3"/>
  <c r="H18" i="3"/>
  <c r="J18" i="3"/>
  <c r="K18" i="3"/>
  <c r="F19" i="3"/>
  <c r="H19" i="3"/>
  <c r="J19" i="3"/>
  <c r="K19" i="3"/>
  <c r="F20" i="3"/>
  <c r="H20" i="3"/>
  <c r="J20" i="3"/>
  <c r="K20" i="3"/>
  <c r="F21" i="3"/>
  <c r="H21" i="3"/>
  <c r="J21" i="3"/>
  <c r="K21" i="3"/>
  <c r="F22" i="3"/>
  <c r="H22" i="3"/>
  <c r="J22" i="3"/>
  <c r="K22" i="3"/>
  <c r="F23" i="3"/>
  <c r="H23" i="3"/>
  <c r="J23" i="3"/>
  <c r="K23" i="3"/>
  <c r="F24" i="3"/>
  <c r="H24" i="3"/>
  <c r="J24" i="3"/>
  <c r="K24" i="3"/>
  <c r="F25" i="3"/>
  <c r="H25" i="3"/>
  <c r="J25" i="3"/>
  <c r="K25" i="3"/>
  <c r="K26" i="3"/>
  <c r="C10" i="2"/>
  <c r="F8" i="4"/>
  <c r="F9" i="4"/>
  <c r="F10" i="4"/>
  <c r="F11" i="4"/>
  <c r="F12" i="4"/>
  <c r="C17" i="2"/>
  <c r="D4" i="3"/>
  <c r="F4" i="3"/>
  <c r="H4" i="3"/>
  <c r="J4" i="3"/>
  <c r="K4" i="3"/>
  <c r="D5" i="3"/>
  <c r="F5" i="3"/>
  <c r="H5" i="3"/>
  <c r="J5" i="3"/>
  <c r="K5" i="3"/>
  <c r="D6" i="3"/>
  <c r="F6" i="3"/>
  <c r="H6" i="3"/>
  <c r="J6" i="3"/>
  <c r="K6" i="3"/>
  <c r="D7" i="3"/>
  <c r="F7" i="3"/>
  <c r="H7" i="3"/>
  <c r="J7" i="3"/>
  <c r="K7" i="3"/>
  <c r="D8" i="3"/>
  <c r="F8" i="3"/>
  <c r="H8" i="3"/>
  <c r="J8" i="3"/>
  <c r="K8" i="3"/>
  <c r="D9" i="3"/>
  <c r="F9" i="3"/>
  <c r="H9" i="3"/>
  <c r="J9" i="3"/>
  <c r="K9" i="3"/>
  <c r="D10" i="3"/>
  <c r="F10" i="3"/>
  <c r="H10" i="3"/>
  <c r="J10" i="3"/>
  <c r="K10" i="3"/>
  <c r="D11" i="3"/>
  <c r="F11" i="3"/>
  <c r="H11" i="3"/>
  <c r="J11" i="3"/>
  <c r="K11" i="3"/>
  <c r="D12" i="3"/>
  <c r="F12" i="3"/>
  <c r="H12" i="3"/>
  <c r="J12" i="3"/>
  <c r="K12" i="3"/>
  <c r="B12" i="4"/>
  <c r="C6" i="10"/>
  <c r="C5" i="10"/>
  <c r="G11" i="9"/>
  <c r="D13" i="2"/>
  <c r="C2" i="10"/>
  <c r="D24" i="2"/>
  <c r="C3" i="10"/>
  <c r="C7" i="10"/>
  <c r="C8" i="10"/>
  <c r="C9" i="10"/>
  <c r="C10" i="10"/>
  <c r="J13" i="3"/>
  <c r="I13" i="3"/>
  <c r="H13" i="3"/>
  <c r="G13" i="3"/>
  <c r="F13" i="3"/>
  <c r="E13" i="3"/>
  <c r="G16" i="9"/>
  <c r="G17" i="9"/>
  <c r="G12" i="9"/>
  <c r="G7" i="9"/>
  <c r="I26" i="3"/>
  <c r="G26" i="3"/>
  <c r="E26" i="3"/>
  <c r="F26" i="3"/>
  <c r="J26" i="3"/>
  <c r="H26" i="3"/>
  <c r="F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D'Alessio</author>
  </authors>
  <commentList>
    <comment ref="A13" authorId="0" shapeId="0" xr:uid="{00000000-0006-0000-0000-000001000000}">
      <text>
        <r>
          <rPr>
            <sz val="9"/>
            <color indexed="81"/>
            <rFont val="Tahoma"/>
            <family val="2"/>
          </rPr>
          <t>In ogni caso tale voce non può superare il 30% della spesa ricavata dalla somma delle voci A) Personale a tempo determinato e B) Materiale di consumo.</t>
        </r>
      </text>
    </comment>
    <comment ref="C20" authorId="0" shapeId="0" xr:uid="{00000000-0006-0000-0000-000002000000}">
      <text>
        <r>
          <rPr>
            <sz val="9"/>
            <color indexed="81"/>
            <rFont val="Tahoma"/>
            <family val="2"/>
          </rPr>
          <t>Inserire il valore calcolato nel foglio F Coordinamento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Zampaglione</author>
  </authors>
  <commentList>
    <comment ref="C7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ATTREZZATURE INFORMATICHE = 36 MESI ATTREZZATURE   SCIENTIFICHE = 60 MESI  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D'Alessio</author>
  </authors>
  <commentList>
    <comment ref="B3" authorId="0" shapeId="0" xr:uid="{00000000-0006-0000-0400-000001000000}">
      <text>
        <r>
          <rPr>
            <sz val="9"/>
            <color indexed="81"/>
            <rFont val="Tahoma"/>
            <family val="2"/>
          </rPr>
          <t>I fondi necessari per il cofinanziamento dovranno essere messi a disposizione dal Dipartimento.
Nel caso di fondi del Dipartimento, si precisa che i fondi possono derivare dalle seguenti fonti:
- quote di overheads su progetti della Unione Europea terminati;
- "risparmi di spesa" derivanti dalle attività di ricerca, consulenza e formazione commissionate da terzi.
Si precisa, inoltre, che non sarà possibile utilizzare le seguenti tipologie di fondi: 
- contributi dal bilancio di ateneo assegnati ai dipartimenti e/o ai professori e ricercatori; 
- finanziamenti ricevuti in risposta a bandi nazionali, europei o internazionali che richiedano la rendicontazione e quindi l’esclusività della spesa legata ad un progetto specifico.</t>
        </r>
      </text>
    </comment>
  </commentList>
</comments>
</file>

<file path=xl/sharedStrings.xml><?xml version="1.0" encoding="utf-8"?>
<sst xmlns="http://schemas.openxmlformats.org/spreadsheetml/2006/main" count="96" uniqueCount="87">
  <si>
    <t>Categorie di costo</t>
  </si>
  <si>
    <t>Costo preventivato (€)</t>
  </si>
  <si>
    <t>A</t>
  </si>
  <si>
    <t>B</t>
  </si>
  <si>
    <t>Materiale di consumo</t>
  </si>
  <si>
    <t>C</t>
  </si>
  <si>
    <t>D</t>
  </si>
  <si>
    <t>SUBTOTALE</t>
  </si>
  <si>
    <t>E</t>
  </si>
  <si>
    <t>F</t>
  </si>
  <si>
    <t>TOTALE</t>
  </si>
  <si>
    <t>contributo Partner</t>
  </si>
  <si>
    <t>trattenuta ateneo</t>
  </si>
  <si>
    <t xml:space="preserve">Progetto: </t>
  </si>
  <si>
    <t xml:space="preserve">Proponente: </t>
  </si>
  <si>
    <t>NOME</t>
  </si>
  <si>
    <t>COGNOME</t>
  </si>
  <si>
    <t>RUOLO IN UNIMI</t>
  </si>
  <si>
    <t>TOT ANNO 1</t>
  </si>
  <si>
    <t>TOT ANNO 2</t>
  </si>
  <si>
    <t>TOT ANNO 3</t>
  </si>
  <si>
    <t>COSTO MENSILE</t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</si>
  <si>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rgb="FF000000"/>
        <rFont val="Calibri"/>
        <family val="2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1</t>
    </r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</si>
  <si>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rgb="FF000000"/>
        <rFont val="Calibri"/>
        <family val="2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2</t>
    </r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</si>
  <si>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rgb="FF000000"/>
        <rFont val="Calibri"/>
        <family val="2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3</t>
    </r>
  </si>
  <si>
    <t>Attrezzature scientifiche (ammortamento)</t>
  </si>
  <si>
    <t>COMPILAZIONE OBBLIGATORIA</t>
  </si>
  <si>
    <t>Finanziatore</t>
  </si>
  <si>
    <t xml:space="preserve">Responsabile Scientifico </t>
  </si>
  <si>
    <t>cliccare solo sulle caselle evidenziate in giallo</t>
  </si>
  <si>
    <t>Acronimo/Titolo Progetto</t>
  </si>
  <si>
    <t xml:space="preserve">  Partner  - UNIMI</t>
  </si>
  <si>
    <t>DURATA   MESI PROGETTO :  ____</t>
  </si>
  <si>
    <t xml:space="preserve">Calcolo costi di ammortamento per ATTREZZATURE, STRUMENTAZIONI 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</si>
  <si>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</si>
  <si>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</si>
  <si>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</si>
  <si>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</si>
  <si>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 xml:space="preserve">% UTILIZZO NEL PROGETTO                      </t>
    </r>
    <r>
      <rPr>
        <b/>
        <sz val="8"/>
        <color indexed="60"/>
        <rFont val="Calibri"/>
        <family val="2"/>
        <scheme val="minor"/>
      </rPr>
      <t>(si consiglia di non prevedere il 100%)</t>
    </r>
  </si>
  <si>
    <t>TOTALE AMMORTAMENTO AMMISSIBILE</t>
  </si>
  <si>
    <t>ATTENZIONE</t>
  </si>
  <si>
    <t>differenza non ammortazzibile da inpuutare su Overheads o  altri  fondi</t>
  </si>
  <si>
    <t>- le attrezzature possono essere utilizzate anche per altri progetti (si riduce la % di utilizzo sul progetto)</t>
  </si>
  <si>
    <t>TOTALE ATTREZZATURE SCIENTIFICHE</t>
  </si>
  <si>
    <t>ATTENZIONE: OBBLIGATORIA DELIBERA DEL CDD CHE INDICHI SU QUALE PROGETTO ALLOCARE IL COFINANZIAMENTO</t>
  </si>
  <si>
    <t>C1) Consulenze ed incarichi professionali</t>
  </si>
  <si>
    <t>L</t>
  </si>
  <si>
    <t>La voce F coordinamento è ammissibile solo quando l'Ente italiano è coordinatore del progetto</t>
  </si>
  <si>
    <t>Indicare il valore complessivo del progetto per tutto il partnariato (L)</t>
  </si>
  <si>
    <t>Percentuale da applicare</t>
  </si>
  <si>
    <t>Valore della voce F da indicare nel foglio "BudgetGenerale"</t>
  </si>
  <si>
    <t>CASO 2: L &gt; 500.000 &lt; 1.499.999 (MAX 45.000)</t>
  </si>
  <si>
    <t>CASO 3: L &gt; 1.500.000 &lt; 2.999.999 (MAX 60.000)</t>
  </si>
  <si>
    <t>Coordinamento (solo se l'Ente italiano è Coordinatore). Include il costo per l'Esperto per il monitoraggio e la valutazione dei risultati del progetto.</t>
  </si>
  <si>
    <t xml:space="preserve">Topic: </t>
  </si>
  <si>
    <t>CASO 1: L FINO A 499.999 (MAX 25.000)</t>
  </si>
  <si>
    <t>COMPILARE ESCLUSIVAMENTE LE CELLE IN GIALLO</t>
  </si>
  <si>
    <t>PERSONALE DA ARRUOLARE (ASSEGNI DI RICERCA, TECNICI TD) - IRAP NON AMMISSIBILE</t>
  </si>
  <si>
    <t>A2) Personale a tempo determinato</t>
  </si>
  <si>
    <t>A1) Personale tempo indeterminato (solo figurativo, non può essere usato per cofinanziare)</t>
  </si>
  <si>
    <t>NOME E COGNOME</t>
  </si>
  <si>
    <t>COSTO ANNUALE ESCLUSO IRAP</t>
  </si>
  <si>
    <t>MESI/UOMO ANNO 1</t>
  </si>
  <si>
    <t>COSTO ANNO 1</t>
  </si>
  <si>
    <t>MESI/UOMO ANNO 2</t>
  </si>
  <si>
    <t>COSTO ANNO 2</t>
  </si>
  <si>
    <t>MESI/UOMO ANNO 3</t>
  </si>
  <si>
    <t>COSTO ANNO 3</t>
  </si>
  <si>
    <t>QUALIFICA</t>
  </si>
  <si>
    <t>SOSTENIBILITA' ECONOMICA DEL PROGETTO</t>
  </si>
  <si>
    <t>ENTRATE</t>
  </si>
  <si>
    <t>COSTI   REALI</t>
  </si>
  <si>
    <t>Costo nuovi contratti</t>
  </si>
  <si>
    <t xml:space="preserve">Quota acquisto attrezzature </t>
  </si>
  <si>
    <t>altri costi di esercizio</t>
  </si>
  <si>
    <t>Trattenuta UNIMI</t>
  </si>
  <si>
    <t>Saldo in cassa deve essere positivo</t>
  </si>
  <si>
    <t>COFINANZIAMENTO SU ALTRI FONDI</t>
  </si>
  <si>
    <t>TOT</t>
  </si>
  <si>
    <r>
      <t xml:space="preserve">EFFORT PERSONALE STRUTTURATO </t>
    </r>
    <r>
      <rPr>
        <b/>
        <sz val="11"/>
        <color rgb="FF000000"/>
        <rFont val="Calibri"/>
        <family val="2"/>
      </rPr>
      <t xml:space="preserve">(solo figurativo, non può essere usato per cofinanziare; max 30% 
</t>
    </r>
    <r>
      <rPr>
        <sz val="11"/>
        <color rgb="FF000000"/>
        <rFont val="Calibri"/>
        <family val="2"/>
      </rPr>
      <t>del costo totale</t>
    </r>
    <r>
      <rPr>
        <b/>
        <sz val="11"/>
        <color rgb="FF000000"/>
        <rFont val="Calibri"/>
        <family val="2"/>
      </rPr>
      <t>)</t>
    </r>
  </si>
  <si>
    <t>C2) Forniture di servizi</t>
  </si>
  <si>
    <t>Spese forfettarie di funzionamento (20% del costo totale di personale) inclusi i viaggi</t>
  </si>
  <si>
    <t>Contributo MASAF</t>
  </si>
  <si>
    <t>MASAF</t>
  </si>
  <si>
    <t>contributo MASAF</t>
  </si>
  <si>
    <t>bando MASAF</t>
  </si>
  <si>
    <r>
      <t xml:space="preserve">IL </t>
    </r>
    <r>
      <rPr>
        <b/>
        <sz val="11"/>
        <color theme="1"/>
        <rFont val="Calibri"/>
        <family val="2"/>
        <scheme val="minor"/>
      </rPr>
      <t>CONTRIBUTO MASSIMO</t>
    </r>
    <r>
      <rPr>
        <sz val="11"/>
        <color rgb="FF000000"/>
        <rFont val="Calibri"/>
        <family val="2"/>
      </rPr>
      <t xml:space="preserve"> DEL MASAF E' PARI A </t>
    </r>
    <r>
      <rPr>
        <b/>
        <sz val="11"/>
        <color theme="1"/>
        <rFont val="Calibri"/>
        <family val="2"/>
        <scheme val="minor"/>
      </rPr>
      <t>€ XXX.</t>
    </r>
    <r>
      <rPr>
        <sz val="11"/>
        <color rgb="FF000000"/>
        <rFont val="Calibri"/>
        <family val="2"/>
      </rPr>
      <t xml:space="preserve"> TALE IMPORTO E' DA CONSIDERARSI </t>
    </r>
    <r>
      <rPr>
        <b/>
        <sz val="11"/>
        <color theme="1"/>
        <rFont val="Calibri"/>
        <family val="2"/>
        <scheme val="minor"/>
      </rPr>
      <t>COMPLESSIVO PER TUTTI I PARTNER ITALIANI DI UN PROGETTO RICHIEDENTI CONTRIBUTO AL MASAF</t>
    </r>
    <r>
      <rPr>
        <sz val="11"/>
        <color rgb="FF000000"/>
        <rFont val="Calibri"/>
        <family val="2"/>
      </rPr>
      <t xml:space="preserve">. UNA SINGOLA UNITA' DI RICERCA NON PUO' CHIEDERE PIU' DI </t>
    </r>
    <r>
      <rPr>
        <b/>
        <sz val="11"/>
        <color rgb="FF000000"/>
        <rFont val="Calibri"/>
        <family val="2"/>
      </rPr>
      <t>€ XXX.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</si>
</sst>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 &quot;#,##0.00&quot; &quot;;&quot;-&quot;#,##0.00&quot; &quot;;&quot; -&quot;00&quot; &quot;;&quot; &quot;@&quot; &quot;"/>
    <numFmt numFmtId="166" formatCode="&quot;€&quot;\ #,##0.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60"/>
      <name val="Calibri"/>
      <family val="2"/>
      <scheme val="minor"/>
    </font>
    <font>
      <sz val="1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0000"/>
      <name val="Calibri"/>
      <family val="2"/>
    </font>
    <font>
      <b/>
      <i/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rgb="FFFFFFCC"/>
        <bgColor rgb="FFFFFF00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/>
    <xf numFmtId="0" fontId="8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165" fontId="8" fillId="0" borderId="0" xfId="1" applyFont="1" applyAlignment="1">
      <alignment vertical="center" wrapText="1"/>
    </xf>
    <xf numFmtId="165" fontId="8" fillId="0" borderId="0" xfId="1" applyFont="1"/>
    <xf numFmtId="0" fontId="8" fillId="0" borderId="1" xfId="0" applyFont="1" applyBorder="1"/>
    <xf numFmtId="9" fontId="8" fillId="0" borderId="2" xfId="2" applyFont="1" applyBorder="1"/>
    <xf numFmtId="10" fontId="8" fillId="0" borderId="2" xfId="2" applyNumberFormat="1" applyFont="1" applyBorder="1"/>
    <xf numFmtId="10" fontId="8" fillId="0" borderId="0" xfId="2" applyNumberFormat="1" applyFont="1"/>
    <xf numFmtId="9" fontId="8" fillId="0" borderId="1" xfId="2" applyFont="1" applyBorder="1"/>
    <xf numFmtId="0" fontId="8" fillId="0" borderId="0" xfId="0" applyFont="1" applyBorder="1"/>
    <xf numFmtId="9" fontId="8" fillId="0" borderId="0" xfId="2" applyFont="1" applyBorder="1"/>
    <xf numFmtId="165" fontId="8" fillId="0" borderId="0" xfId="1" applyFont="1" applyBorder="1"/>
    <xf numFmtId="165" fontId="5" fillId="0" borderId="0" xfId="1" applyFont="1"/>
    <xf numFmtId="0" fontId="3" fillId="0" borderId="0" xfId="3"/>
    <xf numFmtId="0" fontId="3" fillId="4" borderId="4" xfId="3" applyFill="1" applyBorder="1" applyAlignment="1">
      <alignment horizontal="center" vertical="center" wrapText="1"/>
    </xf>
    <xf numFmtId="166" fontId="3" fillId="4" borderId="4" xfId="3" applyNumberFormat="1" applyFill="1" applyBorder="1" applyAlignment="1">
      <alignment horizontal="center" vertical="center" wrapText="1"/>
    </xf>
    <xf numFmtId="166" fontId="3" fillId="0" borderId="4" xfId="3" applyNumberFormat="1" applyBorder="1"/>
    <xf numFmtId="0" fontId="6" fillId="4" borderId="4" xfId="3" applyFont="1" applyFill="1" applyBorder="1" applyAlignment="1">
      <alignment vertical="center"/>
    </xf>
    <xf numFmtId="166" fontId="6" fillId="4" borderId="4" xfId="3" applyNumberFormat="1" applyFont="1" applyFill="1" applyBorder="1" applyAlignment="1">
      <alignment vertical="center"/>
    </xf>
    <xf numFmtId="166" fontId="6" fillId="4" borderId="4" xfId="3" applyNumberFormat="1" applyFont="1" applyFill="1" applyBorder="1"/>
    <xf numFmtId="0" fontId="6" fillId="0" borderId="0" xfId="3" applyFont="1"/>
    <xf numFmtId="166" fontId="3" fillId="0" borderId="0" xfId="3" applyNumberFormat="1"/>
    <xf numFmtId="0" fontId="14" fillId="0" borderId="0" xfId="4" applyFont="1"/>
    <xf numFmtId="0" fontId="14" fillId="0" borderId="0" xfId="4" applyFont="1" applyBorder="1"/>
    <xf numFmtId="43" fontId="3" fillId="0" borderId="0" xfId="5" applyNumberFormat="1" applyFont="1" applyBorder="1"/>
    <xf numFmtId="0" fontId="17" fillId="9" borderId="4" xfId="4" applyFont="1" applyFill="1" applyBorder="1" applyAlignment="1">
      <alignment horizontal="center" vertical="center"/>
    </xf>
    <xf numFmtId="0" fontId="14" fillId="0" borderId="4" xfId="4" applyFont="1" applyBorder="1"/>
    <xf numFmtId="43" fontId="3" fillId="0" borderId="5" xfId="5" applyNumberFormat="1" applyFont="1" applyBorder="1"/>
    <xf numFmtId="0" fontId="15" fillId="13" borderId="4" xfId="4" applyFont="1" applyFill="1" applyBorder="1" applyAlignment="1">
      <alignment horizontal="center" vertical="center" wrapText="1"/>
    </xf>
    <xf numFmtId="43" fontId="15" fillId="13" borderId="4" xfId="5" applyFont="1" applyFill="1" applyBorder="1" applyAlignment="1">
      <alignment horizontal="center" vertical="center" wrapText="1"/>
    </xf>
    <xf numFmtId="0" fontId="15" fillId="14" borderId="4" xfId="4" applyFont="1" applyFill="1" applyBorder="1" applyAlignment="1">
      <alignment horizontal="center" vertical="center" wrapText="1"/>
    </xf>
    <xf numFmtId="43" fontId="15" fillId="13" borderId="4" xfId="5" applyNumberFormat="1" applyFont="1" applyFill="1" applyBorder="1" applyAlignment="1">
      <alignment horizontal="center" vertical="center" wrapText="1"/>
    </xf>
    <xf numFmtId="0" fontId="14" fillId="0" borderId="5" xfId="4" applyFont="1" applyBorder="1"/>
    <xf numFmtId="0" fontId="23" fillId="0" borderId="0" xfId="4" applyFont="1" applyFill="1" applyBorder="1" applyAlignment="1">
      <alignment textRotation="90"/>
    </xf>
    <xf numFmtId="0" fontId="14" fillId="0" borderId="0" xfId="4" applyFont="1" applyFill="1" applyBorder="1"/>
    <xf numFmtId="0" fontId="14" fillId="15" borderId="4" xfId="4" applyFont="1" applyFill="1" applyBorder="1" applyAlignment="1">
      <alignment horizontal="center" vertical="center"/>
    </xf>
    <xf numFmtId="43" fontId="14" fillId="16" borderId="4" xfId="5" applyNumberFormat="1" applyFont="1" applyFill="1" applyBorder="1" applyAlignment="1">
      <alignment vertical="center"/>
    </xf>
    <xf numFmtId="43" fontId="14" fillId="0" borderId="0" xfId="4" applyNumberFormat="1" applyFont="1"/>
    <xf numFmtId="0" fontId="14" fillId="0" borderId="4" xfId="4" applyFont="1" applyFill="1" applyBorder="1" applyAlignment="1">
      <alignment vertical="center"/>
    </xf>
    <xf numFmtId="43" fontId="3" fillId="0" borderId="4" xfId="5" applyFont="1" applyFill="1" applyBorder="1" applyAlignment="1">
      <alignment vertical="center"/>
    </xf>
    <xf numFmtId="0" fontId="15" fillId="17" borderId="4" xfId="4" applyFont="1" applyFill="1" applyBorder="1" applyAlignment="1">
      <alignment horizontal="center" vertical="center"/>
    </xf>
    <xf numFmtId="43" fontId="15" fillId="17" borderId="4" xfId="5" applyNumberFormat="1" applyFont="1" applyFill="1" applyBorder="1" applyAlignment="1">
      <alignment vertical="center"/>
    </xf>
    <xf numFmtId="0" fontId="14" fillId="0" borderId="3" xfId="4" applyFont="1" applyBorder="1"/>
    <xf numFmtId="0" fontId="15" fillId="0" borderId="3" xfId="4" applyFont="1" applyFill="1" applyBorder="1"/>
    <xf numFmtId="43" fontId="15" fillId="11" borderId="4" xfId="4" applyNumberFormat="1" applyFont="1" applyFill="1" applyBorder="1"/>
    <xf numFmtId="166" fontId="10" fillId="0" borderId="0" xfId="1" applyNumberFormat="1" applyFont="1" applyFill="1" applyBorder="1"/>
    <xf numFmtId="166" fontId="8" fillId="0" borderId="2" xfId="1" applyNumberFormat="1" applyFont="1" applyBorder="1"/>
    <xf numFmtId="0" fontId="10" fillId="0" borderId="0" xfId="0" applyFont="1"/>
    <xf numFmtId="0" fontId="9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27" fillId="0" borderId="4" xfId="0" applyFont="1" applyBorder="1"/>
    <xf numFmtId="0" fontId="7" fillId="19" borderId="4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justify" vertical="center" wrapText="1"/>
    </xf>
    <xf numFmtId="165" fontId="7" fillId="0" borderId="4" xfId="1" applyFont="1" applyFill="1" applyBorder="1" applyAlignment="1">
      <alignment vertical="center" wrapText="1"/>
    </xf>
    <xf numFmtId="166" fontId="8" fillId="6" borderId="4" xfId="1" applyNumberFormat="1" applyFont="1" applyFill="1" applyBorder="1" applyAlignment="1"/>
    <xf numFmtId="166" fontId="9" fillId="24" borderId="4" xfId="1" applyNumberFormat="1" applyFont="1" applyFill="1" applyBorder="1" applyAlignment="1">
      <alignment vertical="center" wrapText="1"/>
    </xf>
    <xf numFmtId="166" fontId="7" fillId="18" borderId="4" xfId="1" applyNumberFormat="1" applyFont="1" applyFill="1" applyBorder="1" applyAlignment="1">
      <alignment vertical="center" wrapText="1"/>
    </xf>
    <xf numFmtId="166" fontId="7" fillId="2" borderId="4" xfId="1" applyNumberFormat="1" applyFont="1" applyFill="1" applyBorder="1" applyAlignment="1">
      <alignment vertical="center" wrapText="1"/>
    </xf>
    <xf numFmtId="0" fontId="26" fillId="0" borderId="0" xfId="0" applyFont="1"/>
    <xf numFmtId="0" fontId="0" fillId="0" borderId="3" xfId="0" applyBorder="1"/>
    <xf numFmtId="0" fontId="0" fillId="0" borderId="0" xfId="0" applyBorder="1"/>
    <xf numFmtId="10" fontId="0" fillId="0" borderId="9" xfId="0" applyNumberFormat="1" applyBorder="1"/>
    <xf numFmtId="0" fontId="0" fillId="0" borderId="11" xfId="0" applyBorder="1"/>
    <xf numFmtId="0" fontId="0" fillId="0" borderId="15" xfId="0" applyBorder="1"/>
    <xf numFmtId="164" fontId="0" fillId="0" borderId="13" xfId="6" applyFont="1" applyBorder="1"/>
    <xf numFmtId="0" fontId="6" fillId="0" borderId="4" xfId="0" applyFont="1" applyBorder="1"/>
    <xf numFmtId="166" fontId="8" fillId="0" borderId="0" xfId="0" applyNumberFormat="1" applyFont="1"/>
    <xf numFmtId="166" fontId="8" fillId="7" borderId="4" xfId="1" applyNumberFormat="1" applyFont="1" applyFill="1" applyBorder="1" applyAlignment="1">
      <alignment horizontal="center" vertical="center" wrapText="1"/>
    </xf>
    <xf numFmtId="166" fontId="8" fillId="7" borderId="4" xfId="1" applyNumberFormat="1" applyFont="1" applyFill="1" applyBorder="1" applyAlignment="1" applyProtection="1">
      <protection locked="0"/>
    </xf>
    <xf numFmtId="165" fontId="0" fillId="23" borderId="1" xfId="1" applyFont="1" applyFill="1" applyBorder="1" applyProtection="1">
      <protection locked="0"/>
    </xf>
    <xf numFmtId="0" fontId="3" fillId="5" borderId="4" xfId="3" applyFill="1" applyBorder="1" applyProtection="1">
      <protection locked="0"/>
    </xf>
    <xf numFmtId="166" fontId="3" fillId="5" borderId="4" xfId="3" applyNumberFormat="1" applyFill="1" applyBorder="1" applyProtection="1">
      <protection locked="0"/>
    </xf>
    <xf numFmtId="0" fontId="14" fillId="10" borderId="4" xfId="4" applyFont="1" applyFill="1" applyBorder="1" applyAlignment="1" applyProtection="1">
      <alignment vertical="center"/>
      <protection locked="0"/>
    </xf>
    <xf numFmtId="43" fontId="3" fillId="10" borderId="4" xfId="5" applyFont="1" applyFill="1" applyBorder="1" applyAlignment="1" applyProtection="1">
      <alignment vertical="center"/>
      <protection locked="0"/>
    </xf>
    <xf numFmtId="0" fontId="14" fillId="10" borderId="4" xfId="4" applyFont="1" applyFill="1" applyBorder="1" applyAlignment="1" applyProtection="1">
      <alignment horizontal="center" vertical="center"/>
      <protection locked="0"/>
    </xf>
    <xf numFmtId="2" fontId="14" fillId="10" borderId="4" xfId="4" applyNumberFormat="1" applyFont="1" applyFill="1" applyBorder="1" applyAlignment="1" applyProtection="1">
      <alignment horizontal="center" vertical="center"/>
      <protection locked="0"/>
    </xf>
    <xf numFmtId="0" fontId="1" fillId="4" borderId="4" xfId="3" applyFon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4" fontId="0" fillId="0" borderId="4" xfId="0" applyNumberFormat="1" applyFill="1" applyBorder="1" applyProtection="1"/>
    <xf numFmtId="4" fontId="0" fillId="0" borderId="5" xfId="0" applyNumberFormat="1" applyFill="1" applyBorder="1" applyProtection="1"/>
    <xf numFmtId="2" fontId="0" fillId="4" borderId="4" xfId="0" applyNumberFormat="1" applyFill="1" applyBorder="1" applyProtection="1"/>
    <xf numFmtId="4" fontId="0" fillId="4" borderId="4" xfId="0" applyNumberFormat="1" applyFill="1" applyBorder="1" applyProtection="1"/>
    <xf numFmtId="4" fontId="0" fillId="4" borderId="5" xfId="0" applyNumberFormat="1" applyFill="1" applyBorder="1" applyProtection="1"/>
    <xf numFmtId="0" fontId="6" fillId="0" borderId="4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166" fontId="6" fillId="19" borderId="4" xfId="1" applyNumberFormat="1" applyFont="1" applyFill="1" applyBorder="1" applyAlignment="1">
      <alignment horizontal="center" vertical="center" wrapText="1"/>
    </xf>
    <xf numFmtId="2" fontId="28" fillId="0" borderId="4" xfId="6" applyNumberFormat="1" applyFont="1" applyBorder="1" applyAlignment="1">
      <alignment wrapText="1"/>
    </xf>
    <xf numFmtId="166" fontId="28" fillId="14" borderId="4" xfId="1" applyNumberFormat="1" applyFont="1" applyFill="1" applyBorder="1"/>
    <xf numFmtId="0" fontId="28" fillId="0" borderId="4" xfId="0" applyFont="1" applyBorder="1" applyAlignment="1">
      <alignment wrapText="1"/>
    </xf>
    <xf numFmtId="0" fontId="28" fillId="0" borderId="4" xfId="0" applyFont="1" applyBorder="1"/>
    <xf numFmtId="166" fontId="6" fillId="14" borderId="4" xfId="1" applyNumberFormat="1" applyFont="1" applyFill="1" applyBorder="1"/>
    <xf numFmtId="166" fontId="0" fillId="26" borderId="4" xfId="1" applyNumberFormat="1" applyFont="1" applyFill="1" applyBorder="1"/>
    <xf numFmtId="0" fontId="29" fillId="0" borderId="4" xfId="0" applyFont="1" applyFill="1" applyBorder="1" applyAlignment="1">
      <alignment horizontal="center" vertical="center" wrapText="1"/>
    </xf>
    <xf numFmtId="0" fontId="1" fillId="5" borderId="4" xfId="3" applyFont="1" applyFill="1" applyBorder="1" applyProtection="1">
      <protection locked="0"/>
    </xf>
    <xf numFmtId="166" fontId="6" fillId="14" borderId="4" xfId="1" applyNumberFormat="1" applyFont="1" applyFill="1" applyBorder="1" applyAlignment="1">
      <alignment horizontal="right" vertical="center" wrapText="1"/>
    </xf>
    <xf numFmtId="166" fontId="29" fillId="0" borderId="4" xfId="1" applyNumberFormat="1" applyFont="1" applyFill="1" applyBorder="1" applyAlignment="1">
      <alignment horizontal="right" vertical="center" wrapText="1"/>
    </xf>
    <xf numFmtId="2" fontId="26" fillId="0" borderId="4" xfId="6" applyNumberFormat="1" applyFont="1" applyBorder="1" applyAlignment="1">
      <alignment horizontal="left"/>
    </xf>
    <xf numFmtId="166" fontId="8" fillId="7" borderId="4" xfId="1" applyNumberFormat="1" applyFont="1" applyFill="1" applyBorder="1" applyAlignment="1" applyProtection="1">
      <alignment horizontal="right"/>
      <protection locked="0"/>
    </xf>
    <xf numFmtId="0" fontId="0" fillId="21" borderId="2" xfId="0" applyFill="1" applyBorder="1" applyAlignment="1">
      <alignment horizontal="center" vertical="center" wrapText="1"/>
    </xf>
    <xf numFmtId="0" fontId="0" fillId="21" borderId="7" xfId="0" applyFill="1" applyBorder="1" applyAlignment="1">
      <alignment horizontal="center" vertical="center" wrapText="1"/>
    </xf>
    <xf numFmtId="0" fontId="0" fillId="21" borderId="8" xfId="0" applyFill="1" applyBorder="1" applyAlignment="1">
      <alignment horizontal="center" vertical="center" wrapText="1"/>
    </xf>
    <xf numFmtId="0" fontId="7" fillId="20" borderId="2" xfId="0" applyFont="1" applyFill="1" applyBorder="1" applyAlignment="1" applyProtection="1">
      <alignment horizontal="center" vertical="center" wrapText="1"/>
      <protection locked="0"/>
    </xf>
    <xf numFmtId="0" fontId="7" fillId="20" borderId="7" xfId="0" applyFont="1" applyFill="1" applyBorder="1" applyAlignment="1" applyProtection="1">
      <alignment horizontal="center" vertical="center" wrapText="1"/>
      <protection locked="0"/>
    </xf>
    <xf numFmtId="0" fontId="7" fillId="20" borderId="8" xfId="0" applyFont="1" applyFill="1" applyBorder="1" applyAlignment="1" applyProtection="1">
      <alignment horizontal="center" vertical="center" wrapText="1"/>
      <protection locked="0"/>
    </xf>
    <xf numFmtId="10" fontId="10" fillId="22" borderId="10" xfId="2" applyNumberFormat="1" applyFont="1" applyFill="1" applyBorder="1" applyAlignment="1">
      <alignment horizontal="center" vertical="center" wrapText="1"/>
    </xf>
    <xf numFmtId="10" fontId="10" fillId="22" borderId="12" xfId="2" applyNumberFormat="1" applyFont="1" applyFill="1" applyBorder="1" applyAlignment="1">
      <alignment horizontal="center" vertical="center" wrapText="1"/>
    </xf>
    <xf numFmtId="10" fontId="10" fillId="22" borderId="3" xfId="2" applyNumberFormat="1" applyFont="1" applyFill="1" applyBorder="1" applyAlignment="1">
      <alignment horizontal="center" vertical="center" wrapText="1"/>
    </xf>
    <xf numFmtId="10" fontId="10" fillId="22" borderId="9" xfId="2" applyNumberFormat="1" applyFont="1" applyFill="1" applyBorder="1" applyAlignment="1">
      <alignment horizontal="center" vertical="center" wrapText="1"/>
    </xf>
    <xf numFmtId="10" fontId="10" fillId="22" borderId="11" xfId="2" applyNumberFormat="1" applyFont="1" applyFill="1" applyBorder="1" applyAlignment="1">
      <alignment horizontal="center" vertical="center" wrapText="1"/>
    </xf>
    <xf numFmtId="10" fontId="10" fillId="22" borderId="13" xfId="2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6" fontId="8" fillId="6" borderId="16" xfId="1" applyNumberFormat="1" applyFont="1" applyFill="1" applyBorder="1" applyAlignment="1">
      <alignment horizontal="right"/>
    </xf>
    <xf numFmtId="166" fontId="8" fillId="6" borderId="18" xfId="1" applyNumberFormat="1" applyFont="1" applyFill="1" applyBorder="1" applyAlignment="1">
      <alignment horizontal="right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166" fontId="8" fillId="7" borderId="16" xfId="1" applyNumberFormat="1" applyFont="1" applyFill="1" applyBorder="1" applyAlignment="1" applyProtection="1">
      <alignment horizontal="right"/>
      <protection locked="0"/>
    </xf>
    <xf numFmtId="166" fontId="8" fillId="7" borderId="17" xfId="1" applyNumberFormat="1" applyFont="1" applyFill="1" applyBorder="1" applyAlignment="1" applyProtection="1">
      <alignment horizontal="right"/>
      <protection locked="0"/>
    </xf>
    <xf numFmtId="166" fontId="8" fillId="7" borderId="18" xfId="1" applyNumberFormat="1" applyFont="1" applyFill="1" applyBorder="1" applyAlignment="1" applyProtection="1">
      <alignment horizontal="right"/>
      <protection locked="0"/>
    </xf>
    <xf numFmtId="0" fontId="26" fillId="22" borderId="10" xfId="0" applyFont="1" applyFill="1" applyBorder="1" applyAlignment="1">
      <alignment horizontal="center"/>
    </xf>
    <xf numFmtId="0" fontId="26" fillId="22" borderId="14" xfId="0" applyFont="1" applyFill="1" applyBorder="1" applyAlignment="1">
      <alignment horizontal="center"/>
    </xf>
    <xf numFmtId="0" fontId="26" fillId="22" borderId="12" xfId="0" applyFont="1" applyFill="1" applyBorder="1" applyAlignment="1">
      <alignment horizontal="center"/>
    </xf>
    <xf numFmtId="0" fontId="6" fillId="3" borderId="4" xfId="3" applyFont="1" applyFill="1" applyBorder="1" applyAlignment="1">
      <alignment horizontal="center" vertical="center"/>
    </xf>
    <xf numFmtId="0" fontId="6" fillId="4" borderId="5" xfId="3" applyFont="1" applyFill="1" applyBorder="1" applyAlignment="1">
      <alignment horizontal="left" vertical="center"/>
    </xf>
    <xf numFmtId="0" fontId="6" fillId="4" borderId="6" xfId="3" applyFont="1" applyFill="1" applyBorder="1" applyAlignment="1">
      <alignment horizontal="left" vertical="center"/>
    </xf>
    <xf numFmtId="0" fontId="0" fillId="25" borderId="4" xfId="0" applyFill="1" applyBorder="1" applyAlignment="1" applyProtection="1">
      <alignment horizontal="center" vertical="center" wrapText="1"/>
    </xf>
    <xf numFmtId="0" fontId="0" fillId="25" borderId="4" xfId="0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left" vertical="center"/>
    </xf>
    <xf numFmtId="0" fontId="0" fillId="4" borderId="4" xfId="0" applyFill="1" applyBorder="1" applyAlignment="1" applyProtection="1">
      <alignment horizontal="left" vertical="center"/>
    </xf>
    <xf numFmtId="0" fontId="13" fillId="8" borderId="4" xfId="4" applyFont="1" applyFill="1" applyBorder="1" applyAlignment="1">
      <alignment horizontal="center" vertical="center" wrapText="1"/>
    </xf>
    <xf numFmtId="0" fontId="15" fillId="0" borderId="3" xfId="4" applyFont="1" applyBorder="1" applyAlignment="1"/>
    <xf numFmtId="0" fontId="15" fillId="0" borderId="0" xfId="4" applyFont="1" applyBorder="1" applyAlignment="1"/>
    <xf numFmtId="0" fontId="16" fillId="0" borderId="4" xfId="4" applyFont="1" applyFill="1" applyBorder="1" applyAlignment="1">
      <alignment horizontal="center" vertical="center" wrapText="1"/>
    </xf>
    <xf numFmtId="0" fontId="18" fillId="0" borderId="4" xfId="4" applyFont="1" applyFill="1" applyBorder="1" applyAlignment="1">
      <alignment horizontal="center" vertical="center" wrapText="1"/>
    </xf>
    <xf numFmtId="0" fontId="15" fillId="10" borderId="4" xfId="4" applyFont="1" applyFill="1" applyBorder="1" applyAlignment="1">
      <alignment horizontal="center" vertical="center" textRotation="90"/>
    </xf>
    <xf numFmtId="0" fontId="14" fillId="10" borderId="4" xfId="4" applyFont="1" applyFill="1" applyBorder="1" applyAlignment="1"/>
    <xf numFmtId="0" fontId="19" fillId="11" borderId="4" xfId="4" applyFont="1" applyFill="1" applyBorder="1" applyAlignment="1"/>
    <xf numFmtId="0" fontId="20" fillId="11" borderId="4" xfId="4" applyFont="1" applyFill="1" applyBorder="1" applyAlignment="1">
      <alignment horizontal="center" vertical="center" wrapText="1"/>
    </xf>
    <xf numFmtId="0" fontId="18" fillId="11" borderId="4" xfId="4" applyFont="1" applyFill="1" applyBorder="1" applyAlignment="1">
      <alignment horizontal="center" vertical="center" wrapText="1"/>
    </xf>
    <xf numFmtId="0" fontId="21" fillId="12" borderId="4" xfId="4" applyFont="1" applyFill="1" applyBorder="1" applyAlignment="1">
      <alignment horizontal="center" vertical="center" wrapText="1"/>
    </xf>
    <xf numFmtId="0" fontId="15" fillId="0" borderId="4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24" fillId="11" borderId="4" xfId="4" applyFont="1" applyFill="1" applyBorder="1" applyAlignment="1">
      <alignment vertical="center"/>
    </xf>
    <xf numFmtId="0" fontId="14" fillId="11" borderId="4" xfId="4" applyFont="1" applyFill="1" applyBorder="1" applyAlignment="1"/>
    <xf numFmtId="0" fontId="18" fillId="11" borderId="4" xfId="4" applyFont="1" applyFill="1" applyBorder="1" applyAlignment="1">
      <alignment wrapText="1"/>
    </xf>
    <xf numFmtId="0" fontId="14" fillId="0" borderId="3" xfId="4" applyFont="1" applyFill="1" applyBorder="1" applyAlignment="1">
      <alignment wrapText="1"/>
    </xf>
    <xf numFmtId="0" fontId="14" fillId="0" borderId="0" xfId="4" applyFont="1" applyBorder="1" applyAlignment="1">
      <alignment wrapText="1"/>
    </xf>
    <xf numFmtId="0" fontId="14" fillId="0" borderId="3" xfId="4" applyFont="1" applyBorder="1" applyAlignment="1">
      <alignment wrapText="1"/>
    </xf>
    <xf numFmtId="0" fontId="14" fillId="0" borderId="3" xfId="4" quotePrefix="1" applyFont="1" applyFill="1" applyBorder="1" applyAlignment="1"/>
    <xf numFmtId="0" fontId="14" fillId="0" borderId="0" xfId="4" applyFont="1" applyBorder="1" applyAlignment="1"/>
    <xf numFmtId="0" fontId="6" fillId="20" borderId="4" xfId="0" applyFont="1" applyFill="1" applyBorder="1" applyAlignment="1">
      <alignment horizontal="center" vertical="center" wrapText="1"/>
    </xf>
    <xf numFmtId="0" fontId="0" fillId="26" borderId="5" xfId="0" applyFill="1" applyBorder="1" applyAlignment="1">
      <alignment horizontal="center" wrapText="1"/>
    </xf>
    <xf numFmtId="0" fontId="0" fillId="26" borderId="19" xfId="0" applyFill="1" applyBorder="1" applyAlignment="1">
      <alignment horizont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</cellXfs>
  <cellStyles count="10">
    <cellStyle name="Migliaia" xfId="1" builtinId="3" customBuiltin="1"/>
    <cellStyle name="Migliaia 2" xfId="8" xr:uid="{00000000-0005-0000-0000-000001000000}"/>
    <cellStyle name="Migliaia 4" xfId="5" xr:uid="{00000000-0005-0000-0000-000002000000}"/>
    <cellStyle name="Normale" xfId="0" builtinId="0" customBuiltin="1"/>
    <cellStyle name="Normale 2" xfId="3" xr:uid="{00000000-0005-0000-0000-000004000000}"/>
    <cellStyle name="Normale 3" xfId="4" xr:uid="{00000000-0005-0000-0000-000005000000}"/>
    <cellStyle name="Normale 4" xfId="7" xr:uid="{00000000-0005-0000-0000-000006000000}"/>
    <cellStyle name="Percentuale" xfId="2" builtinId="5" customBuiltin="1"/>
    <cellStyle name="Percentuale 2" xfId="9" xr:uid="{00000000-0005-0000-0000-000008000000}"/>
    <cellStyle name="Valuta" xfId="6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13</xdr:row>
      <xdr:rowOff>85724</xdr:rowOff>
    </xdr:from>
    <xdr:to>
      <xdr:col>2</xdr:col>
      <xdr:colOff>809625</xdr:colOff>
      <xdr:row>13</xdr:row>
      <xdr:rowOff>266700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743325" y="6715124"/>
          <a:ext cx="685800" cy="180976"/>
        </a:xfrm>
        <a:prstGeom prst="rightArrow">
          <a:avLst/>
        </a:prstGeom>
        <a:solidFill>
          <a:srgbClr val="FF0000"/>
        </a:solidFill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G52"/>
  <sheetViews>
    <sheetView tabSelected="1" zoomScale="90" zoomScaleNormal="90" workbookViewId="0">
      <selection activeCell="D9" sqref="D9"/>
    </sheetView>
  </sheetViews>
  <sheetFormatPr defaultColWidth="9.1796875" defaultRowHeight="14.5" x14ac:dyDescent="0.35"/>
  <cols>
    <col min="1" max="1" width="9.1796875" style="3" customWidth="1"/>
    <col min="2" max="2" width="35.453125" style="3" customWidth="1"/>
    <col min="3" max="3" width="48.453125" style="6" customWidth="1"/>
    <col min="4" max="4" width="15" style="6" customWidth="1"/>
    <col min="5" max="5" width="25" style="3" customWidth="1"/>
    <col min="6" max="6" width="13.453125" style="3" customWidth="1"/>
    <col min="7" max="7" width="60" style="3" customWidth="1"/>
    <col min="8" max="16384" width="9.1796875" style="3"/>
  </cols>
  <sheetData>
    <row r="1" spans="1:7" ht="43.5" customHeight="1" thickBot="1" x14ac:dyDescent="0.4">
      <c r="A1" s="106" t="s">
        <v>85</v>
      </c>
      <c r="B1" s="107"/>
      <c r="C1" s="108"/>
      <c r="D1" s="2"/>
      <c r="E1" s="71" t="s">
        <v>56</v>
      </c>
    </row>
    <row r="2" spans="1:7" ht="8.25" customHeight="1" x14ac:dyDescent="0.35">
      <c r="A2" s="4"/>
      <c r="B2" s="4"/>
      <c r="C2" s="4"/>
      <c r="D2" s="4"/>
      <c r="E2" s="4"/>
      <c r="F2" s="4"/>
      <c r="G2" s="2"/>
    </row>
    <row r="3" spans="1:7" s="1" customFormat="1" ht="18.75" customHeight="1" x14ac:dyDescent="0.35">
      <c r="B3" s="69" t="s">
        <v>54</v>
      </c>
      <c r="C3" s="72"/>
    </row>
    <row r="4" spans="1:7" s="1" customFormat="1" ht="21.75" customHeight="1" x14ac:dyDescent="0.35">
      <c r="B4" s="69" t="s">
        <v>13</v>
      </c>
      <c r="C4" s="72"/>
    </row>
    <row r="5" spans="1:7" s="1" customFormat="1" ht="19.5" customHeight="1" x14ac:dyDescent="0.35">
      <c r="B5" s="69" t="s">
        <v>14</v>
      </c>
      <c r="C5" s="72"/>
    </row>
    <row r="6" spans="1:7" ht="11.25" customHeight="1" x14ac:dyDescent="0.35">
      <c r="A6" s="4"/>
      <c r="B6" s="2"/>
      <c r="C6" s="5"/>
      <c r="D6" s="5"/>
      <c r="E6" s="2"/>
      <c r="F6" s="2"/>
      <c r="G6" s="2"/>
    </row>
    <row r="7" spans="1:7" ht="15.75" customHeight="1" x14ac:dyDescent="0.35">
      <c r="A7" s="115" t="s">
        <v>0</v>
      </c>
      <c r="B7" s="115"/>
      <c r="C7" s="57" t="s">
        <v>1</v>
      </c>
      <c r="D7" s="3"/>
    </row>
    <row r="8" spans="1:7" ht="15.5" x14ac:dyDescent="0.35">
      <c r="A8" s="115"/>
      <c r="B8" s="115"/>
      <c r="C8" s="57"/>
      <c r="D8" s="3"/>
    </row>
    <row r="9" spans="1:7" ht="46.5" x14ac:dyDescent="0.35">
      <c r="A9" s="116" t="s">
        <v>2</v>
      </c>
      <c r="B9" s="51" t="s">
        <v>59</v>
      </c>
      <c r="C9" s="58">
        <f>CostiPersonale!K13</f>
        <v>0</v>
      </c>
      <c r="D9" s="3" t="str">
        <f>IF(C9&gt;(C21*0.3),"ERROR","OK")</f>
        <v>OK</v>
      </c>
    </row>
    <row r="10" spans="1:7" ht="39.75" customHeight="1" x14ac:dyDescent="0.35">
      <c r="A10" s="117"/>
      <c r="B10" s="119" t="s">
        <v>58</v>
      </c>
      <c r="C10" s="121">
        <f>CostiPersonale!K26</f>
        <v>0</v>
      </c>
      <c r="D10" s="3"/>
    </row>
    <row r="11" spans="1:7" ht="15.5" customHeight="1" x14ac:dyDescent="0.35">
      <c r="A11" s="118"/>
      <c r="B11" s="120"/>
      <c r="C11" s="122"/>
      <c r="D11" s="3"/>
      <c r="E11" s="2"/>
    </row>
    <row r="12" spans="1:7" ht="15.5" x14ac:dyDescent="0.35">
      <c r="A12" s="52" t="s">
        <v>3</v>
      </c>
      <c r="B12" s="51" t="s">
        <v>4</v>
      </c>
      <c r="C12" s="102"/>
      <c r="D12" s="3"/>
    </row>
    <row r="13" spans="1:7" ht="31" x14ac:dyDescent="0.35">
      <c r="A13" s="115" t="s">
        <v>5</v>
      </c>
      <c r="B13" s="51" t="s">
        <v>45</v>
      </c>
      <c r="C13" s="102"/>
      <c r="D13" s="3" t="str">
        <f>IF((C13+C14+C15+C16)&gt;((C10+C11+C12)*0.3),"ERROR","OK")</f>
        <v>OK</v>
      </c>
    </row>
    <row r="14" spans="1:7" ht="15.5" customHeight="1" x14ac:dyDescent="0.35">
      <c r="A14" s="115"/>
      <c r="B14" s="123" t="s">
        <v>80</v>
      </c>
      <c r="C14" s="126"/>
      <c r="D14" s="3"/>
    </row>
    <row r="15" spans="1:7" ht="30.75" customHeight="1" x14ac:dyDescent="0.35">
      <c r="A15" s="115"/>
      <c r="B15" s="124"/>
      <c r="C15" s="127"/>
      <c r="D15" s="3"/>
    </row>
    <row r="16" spans="1:7" ht="15.5" customHeight="1" x14ac:dyDescent="0.35">
      <c r="A16" s="115"/>
      <c r="B16" s="125"/>
      <c r="C16" s="128"/>
      <c r="D16" s="3"/>
    </row>
    <row r="17" spans="1:6" ht="31" x14ac:dyDescent="0.35">
      <c r="A17" s="52" t="s">
        <v>6</v>
      </c>
      <c r="B17" s="51" t="s">
        <v>25</v>
      </c>
      <c r="C17" s="58">
        <f>'Ammortamento UNIMI   '!F12</f>
        <v>0</v>
      </c>
      <c r="D17" s="3"/>
    </row>
    <row r="18" spans="1:6" ht="46.5" x14ac:dyDescent="0.35">
      <c r="A18" s="52" t="s">
        <v>8</v>
      </c>
      <c r="B18" s="51" t="s">
        <v>81</v>
      </c>
      <c r="C18" s="59">
        <f>SUM(C9:C11)*20%</f>
        <v>0</v>
      </c>
      <c r="D18" s="3"/>
      <c r="E18" s="70"/>
    </row>
    <row r="19" spans="1:6" s="50" customFormat="1" ht="15.5" x14ac:dyDescent="0.35">
      <c r="A19" s="52" t="s">
        <v>46</v>
      </c>
      <c r="B19" s="53" t="s">
        <v>7</v>
      </c>
      <c r="C19" s="60">
        <f>SUM(C10:C18)</f>
        <v>0</v>
      </c>
    </row>
    <row r="20" spans="1:6" ht="77.5" x14ac:dyDescent="0.35">
      <c r="A20" s="54" t="s">
        <v>9</v>
      </c>
      <c r="B20" s="55" t="s">
        <v>53</v>
      </c>
      <c r="C20" s="72"/>
      <c r="D20" s="3"/>
    </row>
    <row r="21" spans="1:6" ht="23.25" customHeight="1" x14ac:dyDescent="0.35">
      <c r="A21" s="56"/>
      <c r="B21" s="56" t="s">
        <v>10</v>
      </c>
      <c r="C21" s="61">
        <f>C19+C20</f>
        <v>0</v>
      </c>
      <c r="D21" s="3"/>
    </row>
    <row r="22" spans="1:6" ht="15" thickBot="1" x14ac:dyDescent="0.4"/>
    <row r="23" spans="1:6" ht="15.75" customHeight="1" thickBot="1" x14ac:dyDescent="0.4">
      <c r="B23" s="7" t="s">
        <v>84</v>
      </c>
      <c r="C23" s="8">
        <v>0.99</v>
      </c>
      <c r="D23" s="49">
        <f>C21*C23</f>
        <v>0</v>
      </c>
      <c r="E23" s="109" t="s">
        <v>44</v>
      </c>
      <c r="F23" s="110"/>
    </row>
    <row r="24" spans="1:6" ht="15" thickBot="1" x14ac:dyDescent="0.4">
      <c r="B24" s="7" t="s">
        <v>11</v>
      </c>
      <c r="C24" s="9">
        <v>0.01</v>
      </c>
      <c r="D24" s="49">
        <f>C21*C24</f>
        <v>0</v>
      </c>
      <c r="E24" s="111"/>
      <c r="F24" s="112"/>
    </row>
    <row r="25" spans="1:6" ht="15" thickBot="1" x14ac:dyDescent="0.4">
      <c r="D25" s="48"/>
      <c r="E25" s="111"/>
      <c r="F25" s="112"/>
    </row>
    <row r="26" spans="1:6" ht="15" thickBot="1" x14ac:dyDescent="0.4">
      <c r="B26" s="7" t="s">
        <v>12</v>
      </c>
      <c r="C26" s="11">
        <v>0.1</v>
      </c>
      <c r="D26" s="49">
        <f>IF((D23*C26)&gt;C18,C18,D23*C26)</f>
        <v>0</v>
      </c>
      <c r="E26" s="111"/>
      <c r="F26" s="112"/>
    </row>
    <row r="27" spans="1:6" ht="15" thickBot="1" x14ac:dyDescent="0.4">
      <c r="B27" s="7"/>
      <c r="C27" s="11"/>
      <c r="D27" s="49"/>
      <c r="E27" s="113"/>
      <c r="F27" s="114"/>
    </row>
    <row r="28" spans="1:6" ht="15" thickBot="1" x14ac:dyDescent="0.4">
      <c r="B28" s="12"/>
      <c r="C28" s="13"/>
      <c r="D28" s="14"/>
    </row>
    <row r="29" spans="1:6" ht="57" customHeight="1" thickBot="1" x14ac:dyDescent="0.4">
      <c r="A29" s="103" t="s">
        <v>86</v>
      </c>
      <c r="B29" s="104"/>
      <c r="C29" s="104"/>
      <c r="D29" s="104"/>
      <c r="E29" s="104"/>
      <c r="F29" s="105"/>
    </row>
    <row r="30" spans="1:6" ht="18.75" customHeight="1" x14ac:dyDescent="0.35">
      <c r="D30" s="15"/>
    </row>
    <row r="31" spans="1:6" x14ac:dyDescent="0.35">
      <c r="E31" s="6"/>
      <c r="F31" s="10"/>
    </row>
    <row r="32" spans="1:6" ht="31.5" customHeight="1" x14ac:dyDescent="0.35"/>
    <row r="50" ht="15" customHeight="1" x14ac:dyDescent="0.35"/>
    <row r="51" ht="15" customHeight="1" x14ac:dyDescent="0.35"/>
    <row r="52" ht="29.25" customHeight="1" x14ac:dyDescent="0.35"/>
  </sheetData>
  <mergeCells count="10">
    <mergeCell ref="A29:F29"/>
    <mergeCell ref="A1:C1"/>
    <mergeCell ref="E23:F27"/>
    <mergeCell ref="A13:A16"/>
    <mergeCell ref="A7:B8"/>
    <mergeCell ref="A9:A11"/>
    <mergeCell ref="B10:B11"/>
    <mergeCell ref="C10:C11"/>
    <mergeCell ref="B14:B16"/>
    <mergeCell ref="C14:C16"/>
  </mergeCells>
  <conditionalFormatting sqref="C21">
    <cfRule type="iconSet" priority="2">
      <iconSet reverse="1">
        <cfvo type="percent" val="0"/>
        <cfvo type="num" val="120000"/>
        <cfvo type="num" val="200000"/>
      </iconSet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paperSize="9" scale="81" fitToWidth="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H17"/>
  <sheetViews>
    <sheetView topLeftCell="A7" workbookViewId="0">
      <selection activeCell="G12" sqref="G12"/>
    </sheetView>
  </sheetViews>
  <sheetFormatPr defaultColWidth="8.81640625" defaultRowHeight="14.5" x14ac:dyDescent="0.35"/>
  <cols>
    <col min="7" max="7" width="15.7265625" bestFit="1" customWidth="1"/>
    <col min="8" max="8" width="15.81640625" customWidth="1"/>
  </cols>
  <sheetData>
    <row r="1" spans="1:8" x14ac:dyDescent="0.35">
      <c r="A1" t="s">
        <v>47</v>
      </c>
    </row>
    <row r="2" spans="1:8" ht="15" thickBot="1" x14ac:dyDescent="0.4"/>
    <row r="3" spans="1:8" ht="15" thickBot="1" x14ac:dyDescent="0.4">
      <c r="A3" t="s">
        <v>48</v>
      </c>
      <c r="H3" s="73"/>
    </row>
    <row r="4" spans="1:8" ht="15" thickBot="1" x14ac:dyDescent="0.4"/>
    <row r="5" spans="1:8" s="62" customFormat="1" x14ac:dyDescent="0.35">
      <c r="A5" s="129" t="s">
        <v>55</v>
      </c>
      <c r="B5" s="130"/>
      <c r="C5" s="130"/>
      <c r="D5" s="130"/>
      <c r="E5" s="130"/>
      <c r="F5" s="130"/>
      <c r="G5" s="131"/>
    </row>
    <row r="6" spans="1:8" x14ac:dyDescent="0.35">
      <c r="A6" s="63" t="s">
        <v>49</v>
      </c>
      <c r="B6" s="64"/>
      <c r="C6" s="64"/>
      <c r="D6" s="64"/>
      <c r="E6" s="64"/>
      <c r="F6" s="64"/>
      <c r="G6" s="65">
        <v>0.05</v>
      </c>
    </row>
    <row r="7" spans="1:8" ht="15" thickBot="1" x14ac:dyDescent="0.4">
      <c r="A7" s="66" t="s">
        <v>50</v>
      </c>
      <c r="B7" s="67"/>
      <c r="C7" s="67"/>
      <c r="D7" s="67"/>
      <c r="E7" s="67"/>
      <c r="F7" s="67"/>
      <c r="G7" s="68">
        <f>IF((H3*G6)&lt;25000,H3*G6,25000)</f>
        <v>0</v>
      </c>
    </row>
    <row r="9" spans="1:8" ht="15" thickBot="1" x14ac:dyDescent="0.4"/>
    <row r="10" spans="1:8" s="62" customFormat="1" x14ac:dyDescent="0.35">
      <c r="A10" s="129" t="s">
        <v>51</v>
      </c>
      <c r="B10" s="130"/>
      <c r="C10" s="130"/>
      <c r="D10" s="130"/>
      <c r="E10" s="130"/>
      <c r="F10" s="130"/>
      <c r="G10" s="131"/>
    </row>
    <row r="11" spans="1:8" x14ac:dyDescent="0.35">
      <c r="A11" s="63" t="s">
        <v>49</v>
      </c>
      <c r="B11" s="64"/>
      <c r="C11" s="64"/>
      <c r="D11" s="64"/>
      <c r="E11" s="64"/>
      <c r="F11" s="64"/>
      <c r="G11" s="65">
        <f>3%+((1499999-H3)/(1499999-500000))*(5%-3%)</f>
        <v>6.0000010000009998E-2</v>
      </c>
    </row>
    <row r="12" spans="1:8" ht="15" thickBot="1" x14ac:dyDescent="0.4">
      <c r="A12" s="66" t="s">
        <v>50</v>
      </c>
      <c r="B12" s="67"/>
      <c r="C12" s="67"/>
      <c r="D12" s="67"/>
      <c r="E12" s="67"/>
      <c r="F12" s="67"/>
      <c r="G12" s="68">
        <f>IF((H3*G11)&lt;45000,H3*G11,45000)</f>
        <v>0</v>
      </c>
    </row>
    <row r="14" spans="1:8" ht="15" thickBot="1" x14ac:dyDescent="0.4"/>
    <row r="15" spans="1:8" x14ac:dyDescent="0.35">
      <c r="A15" s="129" t="s">
        <v>52</v>
      </c>
      <c r="B15" s="130"/>
      <c r="C15" s="130"/>
      <c r="D15" s="130"/>
      <c r="E15" s="130"/>
      <c r="F15" s="130"/>
      <c r="G15" s="131"/>
    </row>
    <row r="16" spans="1:8" x14ac:dyDescent="0.35">
      <c r="A16" s="63" t="s">
        <v>49</v>
      </c>
      <c r="B16" s="64"/>
      <c r="C16" s="64"/>
      <c r="D16" s="64"/>
      <c r="E16" s="64"/>
      <c r="F16" s="64"/>
      <c r="G16" s="65">
        <f>2%+((2999999-H3)/(2999999-1500000))*(3%-2%)</f>
        <v>4.0000006666671112E-2</v>
      </c>
    </row>
    <row r="17" spans="1:7" ht="15" thickBot="1" x14ac:dyDescent="0.4">
      <c r="A17" s="66" t="s">
        <v>50</v>
      </c>
      <c r="B17" s="67"/>
      <c r="C17" s="67"/>
      <c r="D17" s="67"/>
      <c r="E17" s="67"/>
      <c r="F17" s="67"/>
      <c r="G17" s="68">
        <f>IF((H3*G16)&lt;60000,H3*G16,60000)</f>
        <v>0</v>
      </c>
    </row>
  </sheetData>
  <mergeCells count="3">
    <mergeCell ref="A5:G5"/>
    <mergeCell ref="A10:G10"/>
    <mergeCell ref="A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K26"/>
  <sheetViews>
    <sheetView topLeftCell="C1" zoomScale="80" zoomScaleNormal="80" workbookViewId="0">
      <selection activeCell="E4" sqref="E4"/>
    </sheetView>
  </sheetViews>
  <sheetFormatPr defaultColWidth="9.1796875" defaultRowHeight="14.5" x14ac:dyDescent="0.35"/>
  <cols>
    <col min="1" max="1" width="18" style="16" customWidth="1"/>
    <col min="2" max="2" width="19" style="16" customWidth="1"/>
    <col min="3" max="3" width="17.81640625" style="16" customWidth="1"/>
    <col min="4" max="4" width="15.1796875" style="24" customWidth="1"/>
    <col min="5" max="5" width="28.1796875" style="16" bestFit="1" customWidth="1"/>
    <col min="6" max="6" width="22.7265625" style="16" customWidth="1"/>
    <col min="7" max="7" width="27" style="16" customWidth="1"/>
    <col min="8" max="8" width="22.7265625" style="16" customWidth="1"/>
    <col min="9" max="9" width="28.1796875" style="16" customWidth="1"/>
    <col min="10" max="10" width="22.7265625" style="16" customWidth="1"/>
    <col min="11" max="11" width="22.81640625" style="24" customWidth="1"/>
    <col min="12" max="16384" width="9.1796875" style="16"/>
  </cols>
  <sheetData>
    <row r="1" spans="1:11" ht="30.75" customHeight="1" x14ac:dyDescent="0.35">
      <c r="A1" s="135" t="s">
        <v>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9" x14ac:dyDescent="0.35">
      <c r="A2" s="81" t="s">
        <v>60</v>
      </c>
      <c r="B2" s="81" t="s">
        <v>68</v>
      </c>
      <c r="C2" s="81" t="s">
        <v>61</v>
      </c>
      <c r="D2" s="81" t="s">
        <v>21</v>
      </c>
      <c r="E2" s="81" t="s">
        <v>62</v>
      </c>
      <c r="F2" s="81" t="s">
        <v>63</v>
      </c>
      <c r="G2" s="81" t="s">
        <v>64</v>
      </c>
      <c r="H2" s="81" t="s">
        <v>65</v>
      </c>
      <c r="I2" s="81" t="s">
        <v>66</v>
      </c>
      <c r="J2" s="82" t="s">
        <v>67</v>
      </c>
      <c r="K2" s="81" t="s">
        <v>10</v>
      </c>
    </row>
    <row r="3" spans="1:11" x14ac:dyDescent="0.35">
      <c r="A3" s="74"/>
      <c r="B3" s="74"/>
      <c r="C3" s="74"/>
      <c r="D3" s="83">
        <f t="shared" ref="D3:D12" si="0">C3/12</f>
        <v>0</v>
      </c>
      <c r="E3" s="74"/>
      <c r="F3" s="83">
        <f t="shared" ref="F3:F12" si="1">D3*E3</f>
        <v>0</v>
      </c>
      <c r="G3" s="74"/>
      <c r="H3" s="83">
        <f t="shared" ref="H3:H12" si="2">G3*D3</f>
        <v>0</v>
      </c>
      <c r="I3" s="74"/>
      <c r="J3" s="84">
        <f t="shared" ref="J3:J12" si="3">I3*D3</f>
        <v>0</v>
      </c>
      <c r="K3" s="83">
        <f>(F3+H3+J3)</f>
        <v>0</v>
      </c>
    </row>
    <row r="4" spans="1:11" x14ac:dyDescent="0.35">
      <c r="A4" s="74"/>
      <c r="B4" s="74"/>
      <c r="C4" s="74"/>
      <c r="D4" s="83">
        <f t="shared" si="0"/>
        <v>0</v>
      </c>
      <c r="E4" s="74"/>
      <c r="F4" s="83">
        <f t="shared" si="1"/>
        <v>0</v>
      </c>
      <c r="G4" s="74"/>
      <c r="H4" s="83">
        <f t="shared" si="2"/>
        <v>0</v>
      </c>
      <c r="I4" s="74"/>
      <c r="J4" s="84">
        <f>I4*D4</f>
        <v>0</v>
      </c>
      <c r="K4" s="83">
        <f t="shared" ref="K4:K12" si="4">(F4+H4+J4)</f>
        <v>0</v>
      </c>
    </row>
    <row r="5" spans="1:11" x14ac:dyDescent="0.35">
      <c r="A5" s="74"/>
      <c r="B5" s="74"/>
      <c r="C5" s="74"/>
      <c r="D5" s="83">
        <f t="shared" si="0"/>
        <v>0</v>
      </c>
      <c r="E5" s="74"/>
      <c r="F5" s="83">
        <f t="shared" si="1"/>
        <v>0</v>
      </c>
      <c r="G5" s="74"/>
      <c r="H5" s="83">
        <f t="shared" si="2"/>
        <v>0</v>
      </c>
      <c r="I5" s="74"/>
      <c r="J5" s="84">
        <f t="shared" si="3"/>
        <v>0</v>
      </c>
      <c r="K5" s="83">
        <f t="shared" si="4"/>
        <v>0</v>
      </c>
    </row>
    <row r="6" spans="1:11" x14ac:dyDescent="0.35">
      <c r="A6" s="74"/>
      <c r="B6" s="74"/>
      <c r="C6" s="74"/>
      <c r="D6" s="83">
        <f t="shared" si="0"/>
        <v>0</v>
      </c>
      <c r="E6" s="74"/>
      <c r="F6" s="83">
        <f t="shared" si="1"/>
        <v>0</v>
      </c>
      <c r="G6" s="74"/>
      <c r="H6" s="83">
        <f t="shared" si="2"/>
        <v>0</v>
      </c>
      <c r="I6" s="74"/>
      <c r="J6" s="84">
        <f t="shared" si="3"/>
        <v>0</v>
      </c>
      <c r="K6" s="83">
        <f t="shared" si="4"/>
        <v>0</v>
      </c>
    </row>
    <row r="7" spans="1:11" x14ac:dyDescent="0.35">
      <c r="A7" s="74"/>
      <c r="B7" s="74"/>
      <c r="C7" s="74"/>
      <c r="D7" s="83">
        <f t="shared" si="0"/>
        <v>0</v>
      </c>
      <c r="E7" s="74"/>
      <c r="F7" s="83">
        <f t="shared" si="1"/>
        <v>0</v>
      </c>
      <c r="G7" s="74"/>
      <c r="H7" s="83">
        <f t="shared" si="2"/>
        <v>0</v>
      </c>
      <c r="I7" s="74"/>
      <c r="J7" s="84">
        <f t="shared" si="3"/>
        <v>0</v>
      </c>
      <c r="K7" s="83">
        <f t="shared" si="4"/>
        <v>0</v>
      </c>
    </row>
    <row r="8" spans="1:11" x14ac:dyDescent="0.35">
      <c r="A8" s="74"/>
      <c r="B8" s="74"/>
      <c r="C8" s="74"/>
      <c r="D8" s="83">
        <f t="shared" si="0"/>
        <v>0</v>
      </c>
      <c r="E8" s="74"/>
      <c r="F8" s="83">
        <f t="shared" si="1"/>
        <v>0</v>
      </c>
      <c r="G8" s="74"/>
      <c r="H8" s="83">
        <f t="shared" si="2"/>
        <v>0</v>
      </c>
      <c r="I8" s="74"/>
      <c r="J8" s="84">
        <f t="shared" si="3"/>
        <v>0</v>
      </c>
      <c r="K8" s="83">
        <f t="shared" si="4"/>
        <v>0</v>
      </c>
    </row>
    <row r="9" spans="1:11" x14ac:dyDescent="0.35">
      <c r="A9" s="74"/>
      <c r="B9" s="74"/>
      <c r="C9" s="74"/>
      <c r="D9" s="83">
        <f t="shared" si="0"/>
        <v>0</v>
      </c>
      <c r="E9" s="74"/>
      <c r="F9" s="83">
        <f t="shared" si="1"/>
        <v>0</v>
      </c>
      <c r="G9" s="74"/>
      <c r="H9" s="83">
        <f t="shared" si="2"/>
        <v>0</v>
      </c>
      <c r="I9" s="74"/>
      <c r="J9" s="84">
        <f t="shared" si="3"/>
        <v>0</v>
      </c>
      <c r="K9" s="83">
        <f t="shared" si="4"/>
        <v>0</v>
      </c>
    </row>
    <row r="10" spans="1:11" x14ac:dyDescent="0.35">
      <c r="A10" s="74"/>
      <c r="B10" s="74"/>
      <c r="C10" s="74"/>
      <c r="D10" s="83">
        <f t="shared" si="0"/>
        <v>0</v>
      </c>
      <c r="E10" s="74"/>
      <c r="F10" s="83">
        <f t="shared" si="1"/>
        <v>0</v>
      </c>
      <c r="G10" s="74"/>
      <c r="H10" s="83">
        <f t="shared" si="2"/>
        <v>0</v>
      </c>
      <c r="I10" s="74"/>
      <c r="J10" s="84">
        <f t="shared" si="3"/>
        <v>0</v>
      </c>
      <c r="K10" s="83">
        <f t="shared" si="4"/>
        <v>0</v>
      </c>
    </row>
    <row r="11" spans="1:11" x14ac:dyDescent="0.35">
      <c r="A11" s="74"/>
      <c r="B11" s="74"/>
      <c r="C11" s="74"/>
      <c r="D11" s="83">
        <f t="shared" si="0"/>
        <v>0</v>
      </c>
      <c r="E11" s="74"/>
      <c r="F11" s="83">
        <f t="shared" si="1"/>
        <v>0</v>
      </c>
      <c r="G11" s="74"/>
      <c r="H11" s="83">
        <f t="shared" si="2"/>
        <v>0</v>
      </c>
      <c r="I11" s="74"/>
      <c r="J11" s="84">
        <f t="shared" si="3"/>
        <v>0</v>
      </c>
      <c r="K11" s="83">
        <f t="shared" si="4"/>
        <v>0</v>
      </c>
    </row>
    <row r="12" spans="1:11" x14ac:dyDescent="0.35">
      <c r="A12" s="74"/>
      <c r="B12" s="74"/>
      <c r="C12" s="74"/>
      <c r="D12" s="83">
        <f t="shared" si="0"/>
        <v>0</v>
      </c>
      <c r="E12" s="74"/>
      <c r="F12" s="83">
        <f t="shared" si="1"/>
        <v>0</v>
      </c>
      <c r="G12" s="74"/>
      <c r="H12" s="83">
        <f t="shared" si="2"/>
        <v>0</v>
      </c>
      <c r="I12" s="74"/>
      <c r="J12" s="84">
        <f t="shared" si="3"/>
        <v>0</v>
      </c>
      <c r="K12" s="83">
        <f t="shared" si="4"/>
        <v>0</v>
      </c>
    </row>
    <row r="13" spans="1:11" x14ac:dyDescent="0.35">
      <c r="A13" s="137" t="s">
        <v>10</v>
      </c>
      <c r="B13" s="138"/>
      <c r="C13" s="138"/>
      <c r="D13" s="138"/>
      <c r="E13" s="85">
        <f t="shared" ref="E13:K13" si="5">SUM(E3:E12)</f>
        <v>0</v>
      </c>
      <c r="F13" s="86">
        <f t="shared" si="5"/>
        <v>0</v>
      </c>
      <c r="G13" s="85">
        <f t="shared" si="5"/>
        <v>0</v>
      </c>
      <c r="H13" s="86">
        <f t="shared" si="5"/>
        <v>0</v>
      </c>
      <c r="I13" s="85">
        <f t="shared" si="5"/>
        <v>0</v>
      </c>
      <c r="J13" s="87">
        <f t="shared" si="5"/>
        <v>0</v>
      </c>
      <c r="K13" s="85">
        <f t="shared" si="5"/>
        <v>0</v>
      </c>
    </row>
    <row r="15" spans="1:11" ht="35.25" customHeight="1" x14ac:dyDescent="0.35">
      <c r="A15" s="132" t="s">
        <v>57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</row>
    <row r="16" spans="1:11" ht="29" x14ac:dyDescent="0.35">
      <c r="A16" s="17" t="s">
        <v>15</v>
      </c>
      <c r="B16" s="17" t="s">
        <v>16</v>
      </c>
      <c r="C16" s="80" t="s">
        <v>17</v>
      </c>
      <c r="D16" s="18" t="s">
        <v>21</v>
      </c>
      <c r="E16" s="17" t="s">
        <v>22</v>
      </c>
      <c r="F16" s="17" t="s">
        <v>18</v>
      </c>
      <c r="G16" s="17" t="s">
        <v>23</v>
      </c>
      <c r="H16" s="17" t="s">
        <v>19</v>
      </c>
      <c r="I16" s="17" t="s">
        <v>24</v>
      </c>
      <c r="J16" s="17" t="s">
        <v>20</v>
      </c>
      <c r="K16" s="18" t="s">
        <v>10</v>
      </c>
    </row>
    <row r="17" spans="1:11" x14ac:dyDescent="0.35">
      <c r="A17" s="74"/>
      <c r="B17" s="74"/>
      <c r="C17" s="98"/>
      <c r="D17" s="75"/>
      <c r="E17" s="74"/>
      <c r="F17" s="19">
        <f>D17*E17</f>
        <v>0</v>
      </c>
      <c r="G17" s="74"/>
      <c r="H17" s="19">
        <f>D17*G17</f>
        <v>0</v>
      </c>
      <c r="I17" s="74"/>
      <c r="J17" s="19">
        <f>D17*I17</f>
        <v>0</v>
      </c>
      <c r="K17" s="19">
        <f>F17+H17+J17</f>
        <v>0</v>
      </c>
    </row>
    <row r="18" spans="1:11" x14ac:dyDescent="0.35">
      <c r="A18" s="74"/>
      <c r="B18" s="74"/>
      <c r="C18" s="74"/>
      <c r="D18" s="75"/>
      <c r="E18" s="74"/>
      <c r="F18" s="19">
        <f t="shared" ref="F18:F24" si="6">D18*E18</f>
        <v>0</v>
      </c>
      <c r="G18" s="74"/>
      <c r="H18" s="19">
        <f t="shared" ref="H18:H25" si="7">D18*G18</f>
        <v>0</v>
      </c>
      <c r="I18" s="74"/>
      <c r="J18" s="19">
        <f t="shared" ref="J18:J21" si="8">D18*I18</f>
        <v>0</v>
      </c>
      <c r="K18" s="19">
        <f t="shared" ref="K18:K19" si="9">F18+H18+J18</f>
        <v>0</v>
      </c>
    </row>
    <row r="19" spans="1:11" x14ac:dyDescent="0.35">
      <c r="A19" s="74"/>
      <c r="B19" s="74"/>
      <c r="C19" s="74"/>
      <c r="D19" s="75"/>
      <c r="E19" s="74"/>
      <c r="F19" s="19">
        <f t="shared" si="6"/>
        <v>0</v>
      </c>
      <c r="G19" s="74"/>
      <c r="H19" s="19">
        <f t="shared" si="7"/>
        <v>0</v>
      </c>
      <c r="I19" s="74"/>
      <c r="J19" s="19">
        <f t="shared" si="8"/>
        <v>0</v>
      </c>
      <c r="K19" s="19">
        <f t="shared" si="9"/>
        <v>0</v>
      </c>
    </row>
    <row r="20" spans="1:11" x14ac:dyDescent="0.35">
      <c r="A20" s="74"/>
      <c r="B20" s="74"/>
      <c r="C20" s="74"/>
      <c r="D20" s="75"/>
      <c r="E20" s="74"/>
      <c r="F20" s="19">
        <f t="shared" si="6"/>
        <v>0</v>
      </c>
      <c r="G20" s="74"/>
      <c r="H20" s="19">
        <f t="shared" si="7"/>
        <v>0</v>
      </c>
      <c r="I20" s="74"/>
      <c r="J20" s="19">
        <f t="shared" si="8"/>
        <v>0</v>
      </c>
      <c r="K20" s="19">
        <f>F20+H20+J20</f>
        <v>0</v>
      </c>
    </row>
    <row r="21" spans="1:11" x14ac:dyDescent="0.35">
      <c r="A21" s="74"/>
      <c r="B21" s="74"/>
      <c r="C21" s="74"/>
      <c r="D21" s="75"/>
      <c r="E21" s="74"/>
      <c r="F21" s="19">
        <f t="shared" si="6"/>
        <v>0</v>
      </c>
      <c r="G21" s="74"/>
      <c r="H21" s="19">
        <f t="shared" si="7"/>
        <v>0</v>
      </c>
      <c r="I21" s="74"/>
      <c r="J21" s="19">
        <f t="shared" si="8"/>
        <v>0</v>
      </c>
      <c r="K21" s="19">
        <f t="shared" ref="K21:K23" si="10">F21+H21+J21</f>
        <v>0</v>
      </c>
    </row>
    <row r="22" spans="1:11" x14ac:dyDescent="0.35">
      <c r="A22" s="74"/>
      <c r="B22" s="74"/>
      <c r="C22" s="74"/>
      <c r="D22" s="75"/>
      <c r="E22" s="74"/>
      <c r="F22" s="19">
        <f t="shared" si="6"/>
        <v>0</v>
      </c>
      <c r="G22" s="74"/>
      <c r="H22" s="19">
        <f t="shared" si="7"/>
        <v>0</v>
      </c>
      <c r="I22" s="74"/>
      <c r="J22" s="19">
        <f>D22*I22</f>
        <v>0</v>
      </c>
      <c r="K22" s="19">
        <f t="shared" si="10"/>
        <v>0</v>
      </c>
    </row>
    <row r="23" spans="1:11" x14ac:dyDescent="0.35">
      <c r="A23" s="74"/>
      <c r="B23" s="74"/>
      <c r="C23" s="74"/>
      <c r="D23" s="75"/>
      <c r="E23" s="74"/>
      <c r="F23" s="19">
        <f t="shared" si="6"/>
        <v>0</v>
      </c>
      <c r="G23" s="74"/>
      <c r="H23" s="19">
        <f t="shared" si="7"/>
        <v>0</v>
      </c>
      <c r="I23" s="74"/>
      <c r="J23" s="19">
        <f t="shared" ref="J23:J25" si="11">D23*I23</f>
        <v>0</v>
      </c>
      <c r="K23" s="19">
        <f t="shared" si="10"/>
        <v>0</v>
      </c>
    </row>
    <row r="24" spans="1:11" x14ac:dyDescent="0.35">
      <c r="A24" s="74"/>
      <c r="B24" s="74"/>
      <c r="C24" s="74"/>
      <c r="D24" s="75"/>
      <c r="E24" s="74"/>
      <c r="F24" s="19">
        <f t="shared" si="6"/>
        <v>0</v>
      </c>
      <c r="G24" s="74"/>
      <c r="H24" s="19">
        <f t="shared" si="7"/>
        <v>0</v>
      </c>
      <c r="I24" s="74"/>
      <c r="J24" s="19">
        <f t="shared" si="11"/>
        <v>0</v>
      </c>
      <c r="K24" s="19">
        <f>F24+H24+J24</f>
        <v>0</v>
      </c>
    </row>
    <row r="25" spans="1:11" x14ac:dyDescent="0.35">
      <c r="A25" s="74"/>
      <c r="B25" s="74"/>
      <c r="C25" s="74"/>
      <c r="D25" s="75"/>
      <c r="E25" s="74"/>
      <c r="F25" s="19">
        <f>D25*E25</f>
        <v>0</v>
      </c>
      <c r="G25" s="74"/>
      <c r="H25" s="19">
        <f t="shared" si="7"/>
        <v>0</v>
      </c>
      <c r="I25" s="74"/>
      <c r="J25" s="19">
        <f t="shared" si="11"/>
        <v>0</v>
      </c>
      <c r="K25" s="19">
        <f t="shared" ref="K25" si="12">F25+H25+J25</f>
        <v>0</v>
      </c>
    </row>
    <row r="26" spans="1:11" s="23" customFormat="1" x14ac:dyDescent="0.35">
      <c r="A26" s="133" t="s">
        <v>10</v>
      </c>
      <c r="B26" s="134"/>
      <c r="C26" s="134"/>
      <c r="D26" s="134"/>
      <c r="E26" s="20">
        <f t="shared" ref="E26:K26" si="13">SUM(E17:E25)</f>
        <v>0</v>
      </c>
      <c r="F26" s="21">
        <f t="shared" si="13"/>
        <v>0</v>
      </c>
      <c r="G26" s="20">
        <f t="shared" si="13"/>
        <v>0</v>
      </c>
      <c r="H26" s="21">
        <f t="shared" si="13"/>
        <v>0</v>
      </c>
      <c r="I26" s="20">
        <f t="shared" si="13"/>
        <v>0</v>
      </c>
      <c r="J26" s="21">
        <f t="shared" si="13"/>
        <v>0</v>
      </c>
      <c r="K26" s="22">
        <f t="shared" si="13"/>
        <v>0</v>
      </c>
    </row>
  </sheetData>
  <mergeCells count="4">
    <mergeCell ref="A15:K15"/>
    <mergeCell ref="A26:D26"/>
    <mergeCell ref="A1:K1"/>
    <mergeCell ref="A13:D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N18"/>
  <sheetViews>
    <sheetView zoomScale="70" zoomScaleNormal="70" workbookViewId="0">
      <selection activeCell="C3" sqref="C3:F3"/>
    </sheetView>
  </sheetViews>
  <sheetFormatPr defaultColWidth="8.81640625" defaultRowHeight="13" x14ac:dyDescent="0.3"/>
  <cols>
    <col min="1" max="1" width="33.1796875" style="25" customWidth="1"/>
    <col min="2" max="2" width="21.1796875" style="25" customWidth="1"/>
    <col min="3" max="3" width="48.1796875" style="25" customWidth="1"/>
    <col min="4" max="4" width="15.7265625" style="25" customWidth="1"/>
    <col min="5" max="5" width="17.453125" style="25" customWidth="1"/>
    <col min="6" max="6" width="17.26953125" style="25" customWidth="1"/>
    <col min="7" max="7" width="21.26953125" style="25" hidden="1" customWidth="1"/>
    <col min="8" max="8" width="16.1796875" style="25" hidden="1" customWidth="1"/>
    <col min="9" max="9" width="8.1796875" style="25" customWidth="1"/>
    <col min="10" max="10" width="2.7265625" style="25" customWidth="1"/>
    <col min="11" max="12" width="9.1796875" style="25"/>
    <col min="13" max="13" width="12.81640625" style="25" bestFit="1" customWidth="1"/>
    <col min="14" max="256" width="9.1796875" style="25"/>
    <col min="257" max="257" width="33.1796875" style="25" customWidth="1"/>
    <col min="258" max="258" width="21.1796875" style="25" customWidth="1"/>
    <col min="259" max="259" width="48.1796875" style="25" customWidth="1"/>
    <col min="260" max="260" width="15.7265625" style="25" customWidth="1"/>
    <col min="261" max="261" width="17.453125" style="25" customWidth="1"/>
    <col min="262" max="262" width="17.26953125" style="25" customWidth="1"/>
    <col min="263" max="264" width="0" style="25" hidden="1" customWidth="1"/>
    <col min="265" max="265" width="8.1796875" style="25" customWidth="1"/>
    <col min="266" max="266" width="2.7265625" style="25" customWidth="1"/>
    <col min="267" max="268" width="9.1796875" style="25"/>
    <col min="269" max="269" width="12.81640625" style="25" bestFit="1" customWidth="1"/>
    <col min="270" max="512" width="9.1796875" style="25"/>
    <col min="513" max="513" width="33.1796875" style="25" customWidth="1"/>
    <col min="514" max="514" width="21.1796875" style="25" customWidth="1"/>
    <col min="515" max="515" width="48.1796875" style="25" customWidth="1"/>
    <col min="516" max="516" width="15.7265625" style="25" customWidth="1"/>
    <col min="517" max="517" width="17.453125" style="25" customWidth="1"/>
    <col min="518" max="518" width="17.26953125" style="25" customWidth="1"/>
    <col min="519" max="520" width="0" style="25" hidden="1" customWidth="1"/>
    <col min="521" max="521" width="8.1796875" style="25" customWidth="1"/>
    <col min="522" max="522" width="2.7265625" style="25" customWidth="1"/>
    <col min="523" max="524" width="9.1796875" style="25"/>
    <col min="525" max="525" width="12.81640625" style="25" bestFit="1" customWidth="1"/>
    <col min="526" max="768" width="9.1796875" style="25"/>
    <col min="769" max="769" width="33.1796875" style="25" customWidth="1"/>
    <col min="770" max="770" width="21.1796875" style="25" customWidth="1"/>
    <col min="771" max="771" width="48.1796875" style="25" customWidth="1"/>
    <col min="772" max="772" width="15.7265625" style="25" customWidth="1"/>
    <col min="773" max="773" width="17.453125" style="25" customWidth="1"/>
    <col min="774" max="774" width="17.26953125" style="25" customWidth="1"/>
    <col min="775" max="776" width="0" style="25" hidden="1" customWidth="1"/>
    <col min="777" max="777" width="8.1796875" style="25" customWidth="1"/>
    <col min="778" max="778" width="2.7265625" style="25" customWidth="1"/>
    <col min="779" max="780" width="9.1796875" style="25"/>
    <col min="781" max="781" width="12.81640625" style="25" bestFit="1" customWidth="1"/>
    <col min="782" max="1024" width="9.1796875" style="25"/>
    <col min="1025" max="1025" width="33.1796875" style="25" customWidth="1"/>
    <col min="1026" max="1026" width="21.1796875" style="25" customWidth="1"/>
    <col min="1027" max="1027" width="48.1796875" style="25" customWidth="1"/>
    <col min="1028" max="1028" width="15.7265625" style="25" customWidth="1"/>
    <col min="1029" max="1029" width="17.453125" style="25" customWidth="1"/>
    <col min="1030" max="1030" width="17.26953125" style="25" customWidth="1"/>
    <col min="1031" max="1032" width="0" style="25" hidden="1" customWidth="1"/>
    <col min="1033" max="1033" width="8.1796875" style="25" customWidth="1"/>
    <col min="1034" max="1034" width="2.7265625" style="25" customWidth="1"/>
    <col min="1035" max="1036" width="9.1796875" style="25"/>
    <col min="1037" max="1037" width="12.81640625" style="25" bestFit="1" customWidth="1"/>
    <col min="1038" max="1280" width="9.1796875" style="25"/>
    <col min="1281" max="1281" width="33.1796875" style="25" customWidth="1"/>
    <col min="1282" max="1282" width="21.1796875" style="25" customWidth="1"/>
    <col min="1283" max="1283" width="48.1796875" style="25" customWidth="1"/>
    <col min="1284" max="1284" width="15.7265625" style="25" customWidth="1"/>
    <col min="1285" max="1285" width="17.453125" style="25" customWidth="1"/>
    <col min="1286" max="1286" width="17.26953125" style="25" customWidth="1"/>
    <col min="1287" max="1288" width="0" style="25" hidden="1" customWidth="1"/>
    <col min="1289" max="1289" width="8.1796875" style="25" customWidth="1"/>
    <col min="1290" max="1290" width="2.7265625" style="25" customWidth="1"/>
    <col min="1291" max="1292" width="9.1796875" style="25"/>
    <col min="1293" max="1293" width="12.81640625" style="25" bestFit="1" customWidth="1"/>
    <col min="1294" max="1536" width="9.1796875" style="25"/>
    <col min="1537" max="1537" width="33.1796875" style="25" customWidth="1"/>
    <col min="1538" max="1538" width="21.1796875" style="25" customWidth="1"/>
    <col min="1539" max="1539" width="48.1796875" style="25" customWidth="1"/>
    <col min="1540" max="1540" width="15.7265625" style="25" customWidth="1"/>
    <col min="1541" max="1541" width="17.453125" style="25" customWidth="1"/>
    <col min="1542" max="1542" width="17.26953125" style="25" customWidth="1"/>
    <col min="1543" max="1544" width="0" style="25" hidden="1" customWidth="1"/>
    <col min="1545" max="1545" width="8.1796875" style="25" customWidth="1"/>
    <col min="1546" max="1546" width="2.7265625" style="25" customWidth="1"/>
    <col min="1547" max="1548" width="9.1796875" style="25"/>
    <col min="1549" max="1549" width="12.81640625" style="25" bestFit="1" customWidth="1"/>
    <col min="1550" max="1792" width="9.1796875" style="25"/>
    <col min="1793" max="1793" width="33.1796875" style="25" customWidth="1"/>
    <col min="1794" max="1794" width="21.1796875" style="25" customWidth="1"/>
    <col min="1795" max="1795" width="48.1796875" style="25" customWidth="1"/>
    <col min="1796" max="1796" width="15.7265625" style="25" customWidth="1"/>
    <col min="1797" max="1797" width="17.453125" style="25" customWidth="1"/>
    <col min="1798" max="1798" width="17.26953125" style="25" customWidth="1"/>
    <col min="1799" max="1800" width="0" style="25" hidden="1" customWidth="1"/>
    <col min="1801" max="1801" width="8.1796875" style="25" customWidth="1"/>
    <col min="1802" max="1802" width="2.7265625" style="25" customWidth="1"/>
    <col min="1803" max="1804" width="9.1796875" style="25"/>
    <col min="1805" max="1805" width="12.81640625" style="25" bestFit="1" customWidth="1"/>
    <col min="1806" max="2048" width="9.1796875" style="25"/>
    <col min="2049" max="2049" width="33.1796875" style="25" customWidth="1"/>
    <col min="2050" max="2050" width="21.1796875" style="25" customWidth="1"/>
    <col min="2051" max="2051" width="48.1796875" style="25" customWidth="1"/>
    <col min="2052" max="2052" width="15.7265625" style="25" customWidth="1"/>
    <col min="2053" max="2053" width="17.453125" style="25" customWidth="1"/>
    <col min="2054" max="2054" width="17.26953125" style="25" customWidth="1"/>
    <col min="2055" max="2056" width="0" style="25" hidden="1" customWidth="1"/>
    <col min="2057" max="2057" width="8.1796875" style="25" customWidth="1"/>
    <col min="2058" max="2058" width="2.7265625" style="25" customWidth="1"/>
    <col min="2059" max="2060" width="9.1796875" style="25"/>
    <col min="2061" max="2061" width="12.81640625" style="25" bestFit="1" customWidth="1"/>
    <col min="2062" max="2304" width="9.1796875" style="25"/>
    <col min="2305" max="2305" width="33.1796875" style="25" customWidth="1"/>
    <col min="2306" max="2306" width="21.1796875" style="25" customWidth="1"/>
    <col min="2307" max="2307" width="48.1796875" style="25" customWidth="1"/>
    <col min="2308" max="2308" width="15.7265625" style="25" customWidth="1"/>
    <col min="2309" max="2309" width="17.453125" style="25" customWidth="1"/>
    <col min="2310" max="2310" width="17.26953125" style="25" customWidth="1"/>
    <col min="2311" max="2312" width="0" style="25" hidden="1" customWidth="1"/>
    <col min="2313" max="2313" width="8.1796875" style="25" customWidth="1"/>
    <col min="2314" max="2314" width="2.7265625" style="25" customWidth="1"/>
    <col min="2315" max="2316" width="9.1796875" style="25"/>
    <col min="2317" max="2317" width="12.81640625" style="25" bestFit="1" customWidth="1"/>
    <col min="2318" max="2560" width="9.1796875" style="25"/>
    <col min="2561" max="2561" width="33.1796875" style="25" customWidth="1"/>
    <col min="2562" max="2562" width="21.1796875" style="25" customWidth="1"/>
    <col min="2563" max="2563" width="48.1796875" style="25" customWidth="1"/>
    <col min="2564" max="2564" width="15.7265625" style="25" customWidth="1"/>
    <col min="2565" max="2565" width="17.453125" style="25" customWidth="1"/>
    <col min="2566" max="2566" width="17.26953125" style="25" customWidth="1"/>
    <col min="2567" max="2568" width="0" style="25" hidden="1" customWidth="1"/>
    <col min="2569" max="2569" width="8.1796875" style="25" customWidth="1"/>
    <col min="2570" max="2570" width="2.7265625" style="25" customWidth="1"/>
    <col min="2571" max="2572" width="9.1796875" style="25"/>
    <col min="2573" max="2573" width="12.81640625" style="25" bestFit="1" customWidth="1"/>
    <col min="2574" max="2816" width="9.1796875" style="25"/>
    <col min="2817" max="2817" width="33.1796875" style="25" customWidth="1"/>
    <col min="2818" max="2818" width="21.1796875" style="25" customWidth="1"/>
    <col min="2819" max="2819" width="48.1796875" style="25" customWidth="1"/>
    <col min="2820" max="2820" width="15.7265625" style="25" customWidth="1"/>
    <col min="2821" max="2821" width="17.453125" style="25" customWidth="1"/>
    <col min="2822" max="2822" width="17.26953125" style="25" customWidth="1"/>
    <col min="2823" max="2824" width="0" style="25" hidden="1" customWidth="1"/>
    <col min="2825" max="2825" width="8.1796875" style="25" customWidth="1"/>
    <col min="2826" max="2826" width="2.7265625" style="25" customWidth="1"/>
    <col min="2827" max="2828" width="9.1796875" style="25"/>
    <col min="2829" max="2829" width="12.81640625" style="25" bestFit="1" customWidth="1"/>
    <col min="2830" max="3072" width="9.1796875" style="25"/>
    <col min="3073" max="3073" width="33.1796875" style="25" customWidth="1"/>
    <col min="3074" max="3074" width="21.1796875" style="25" customWidth="1"/>
    <col min="3075" max="3075" width="48.1796875" style="25" customWidth="1"/>
    <col min="3076" max="3076" width="15.7265625" style="25" customWidth="1"/>
    <col min="3077" max="3077" width="17.453125" style="25" customWidth="1"/>
    <col min="3078" max="3078" width="17.26953125" style="25" customWidth="1"/>
    <col min="3079" max="3080" width="0" style="25" hidden="1" customWidth="1"/>
    <col min="3081" max="3081" width="8.1796875" style="25" customWidth="1"/>
    <col min="3082" max="3082" width="2.7265625" style="25" customWidth="1"/>
    <col min="3083" max="3084" width="9.1796875" style="25"/>
    <col min="3085" max="3085" width="12.81640625" style="25" bestFit="1" customWidth="1"/>
    <col min="3086" max="3328" width="9.1796875" style="25"/>
    <col min="3329" max="3329" width="33.1796875" style="25" customWidth="1"/>
    <col min="3330" max="3330" width="21.1796875" style="25" customWidth="1"/>
    <col min="3331" max="3331" width="48.1796875" style="25" customWidth="1"/>
    <col min="3332" max="3332" width="15.7265625" style="25" customWidth="1"/>
    <col min="3333" max="3333" width="17.453125" style="25" customWidth="1"/>
    <col min="3334" max="3334" width="17.26953125" style="25" customWidth="1"/>
    <col min="3335" max="3336" width="0" style="25" hidden="1" customWidth="1"/>
    <col min="3337" max="3337" width="8.1796875" style="25" customWidth="1"/>
    <col min="3338" max="3338" width="2.7265625" style="25" customWidth="1"/>
    <col min="3339" max="3340" width="9.1796875" style="25"/>
    <col min="3341" max="3341" width="12.81640625" style="25" bestFit="1" customWidth="1"/>
    <col min="3342" max="3584" width="9.1796875" style="25"/>
    <col min="3585" max="3585" width="33.1796875" style="25" customWidth="1"/>
    <col min="3586" max="3586" width="21.1796875" style="25" customWidth="1"/>
    <col min="3587" max="3587" width="48.1796875" style="25" customWidth="1"/>
    <col min="3588" max="3588" width="15.7265625" style="25" customWidth="1"/>
    <col min="3589" max="3589" width="17.453125" style="25" customWidth="1"/>
    <col min="3590" max="3590" width="17.26953125" style="25" customWidth="1"/>
    <col min="3591" max="3592" width="0" style="25" hidden="1" customWidth="1"/>
    <col min="3593" max="3593" width="8.1796875" style="25" customWidth="1"/>
    <col min="3594" max="3594" width="2.7265625" style="25" customWidth="1"/>
    <col min="3595" max="3596" width="9.1796875" style="25"/>
    <col min="3597" max="3597" width="12.81640625" style="25" bestFit="1" customWidth="1"/>
    <col min="3598" max="3840" width="9.1796875" style="25"/>
    <col min="3841" max="3841" width="33.1796875" style="25" customWidth="1"/>
    <col min="3842" max="3842" width="21.1796875" style="25" customWidth="1"/>
    <col min="3843" max="3843" width="48.1796875" style="25" customWidth="1"/>
    <col min="3844" max="3844" width="15.7265625" style="25" customWidth="1"/>
    <col min="3845" max="3845" width="17.453125" style="25" customWidth="1"/>
    <col min="3846" max="3846" width="17.26953125" style="25" customWidth="1"/>
    <col min="3847" max="3848" width="0" style="25" hidden="1" customWidth="1"/>
    <col min="3849" max="3849" width="8.1796875" style="25" customWidth="1"/>
    <col min="3850" max="3850" width="2.7265625" style="25" customWidth="1"/>
    <col min="3851" max="3852" width="9.1796875" style="25"/>
    <col min="3853" max="3853" width="12.81640625" style="25" bestFit="1" customWidth="1"/>
    <col min="3854" max="4096" width="9.1796875" style="25"/>
    <col min="4097" max="4097" width="33.1796875" style="25" customWidth="1"/>
    <col min="4098" max="4098" width="21.1796875" style="25" customWidth="1"/>
    <col min="4099" max="4099" width="48.1796875" style="25" customWidth="1"/>
    <col min="4100" max="4100" width="15.7265625" style="25" customWidth="1"/>
    <col min="4101" max="4101" width="17.453125" style="25" customWidth="1"/>
    <col min="4102" max="4102" width="17.26953125" style="25" customWidth="1"/>
    <col min="4103" max="4104" width="0" style="25" hidden="1" customWidth="1"/>
    <col min="4105" max="4105" width="8.1796875" style="25" customWidth="1"/>
    <col min="4106" max="4106" width="2.7265625" style="25" customWidth="1"/>
    <col min="4107" max="4108" width="9.1796875" style="25"/>
    <col min="4109" max="4109" width="12.81640625" style="25" bestFit="1" customWidth="1"/>
    <col min="4110" max="4352" width="9.1796875" style="25"/>
    <col min="4353" max="4353" width="33.1796875" style="25" customWidth="1"/>
    <col min="4354" max="4354" width="21.1796875" style="25" customWidth="1"/>
    <col min="4355" max="4355" width="48.1796875" style="25" customWidth="1"/>
    <col min="4356" max="4356" width="15.7265625" style="25" customWidth="1"/>
    <col min="4357" max="4357" width="17.453125" style="25" customWidth="1"/>
    <col min="4358" max="4358" width="17.26953125" style="25" customWidth="1"/>
    <col min="4359" max="4360" width="0" style="25" hidden="1" customWidth="1"/>
    <col min="4361" max="4361" width="8.1796875" style="25" customWidth="1"/>
    <col min="4362" max="4362" width="2.7265625" style="25" customWidth="1"/>
    <col min="4363" max="4364" width="9.1796875" style="25"/>
    <col min="4365" max="4365" width="12.81640625" style="25" bestFit="1" customWidth="1"/>
    <col min="4366" max="4608" width="9.1796875" style="25"/>
    <col min="4609" max="4609" width="33.1796875" style="25" customWidth="1"/>
    <col min="4610" max="4610" width="21.1796875" style="25" customWidth="1"/>
    <col min="4611" max="4611" width="48.1796875" style="25" customWidth="1"/>
    <col min="4612" max="4612" width="15.7265625" style="25" customWidth="1"/>
    <col min="4613" max="4613" width="17.453125" style="25" customWidth="1"/>
    <col min="4614" max="4614" width="17.26953125" style="25" customWidth="1"/>
    <col min="4615" max="4616" width="0" style="25" hidden="1" customWidth="1"/>
    <col min="4617" max="4617" width="8.1796875" style="25" customWidth="1"/>
    <col min="4618" max="4618" width="2.7265625" style="25" customWidth="1"/>
    <col min="4619" max="4620" width="9.1796875" style="25"/>
    <col min="4621" max="4621" width="12.81640625" style="25" bestFit="1" customWidth="1"/>
    <col min="4622" max="4864" width="9.1796875" style="25"/>
    <col min="4865" max="4865" width="33.1796875" style="25" customWidth="1"/>
    <col min="4866" max="4866" width="21.1796875" style="25" customWidth="1"/>
    <col min="4867" max="4867" width="48.1796875" style="25" customWidth="1"/>
    <col min="4868" max="4868" width="15.7265625" style="25" customWidth="1"/>
    <col min="4869" max="4869" width="17.453125" style="25" customWidth="1"/>
    <col min="4870" max="4870" width="17.26953125" style="25" customWidth="1"/>
    <col min="4871" max="4872" width="0" style="25" hidden="1" customWidth="1"/>
    <col min="4873" max="4873" width="8.1796875" style="25" customWidth="1"/>
    <col min="4874" max="4874" width="2.7265625" style="25" customWidth="1"/>
    <col min="4875" max="4876" width="9.1796875" style="25"/>
    <col min="4877" max="4877" width="12.81640625" style="25" bestFit="1" customWidth="1"/>
    <col min="4878" max="5120" width="9.1796875" style="25"/>
    <col min="5121" max="5121" width="33.1796875" style="25" customWidth="1"/>
    <col min="5122" max="5122" width="21.1796875" style="25" customWidth="1"/>
    <col min="5123" max="5123" width="48.1796875" style="25" customWidth="1"/>
    <col min="5124" max="5124" width="15.7265625" style="25" customWidth="1"/>
    <col min="5125" max="5125" width="17.453125" style="25" customWidth="1"/>
    <col min="5126" max="5126" width="17.26953125" style="25" customWidth="1"/>
    <col min="5127" max="5128" width="0" style="25" hidden="1" customWidth="1"/>
    <col min="5129" max="5129" width="8.1796875" style="25" customWidth="1"/>
    <col min="5130" max="5130" width="2.7265625" style="25" customWidth="1"/>
    <col min="5131" max="5132" width="9.1796875" style="25"/>
    <col min="5133" max="5133" width="12.81640625" style="25" bestFit="1" customWidth="1"/>
    <col min="5134" max="5376" width="9.1796875" style="25"/>
    <col min="5377" max="5377" width="33.1796875" style="25" customWidth="1"/>
    <col min="5378" max="5378" width="21.1796875" style="25" customWidth="1"/>
    <col min="5379" max="5379" width="48.1796875" style="25" customWidth="1"/>
    <col min="5380" max="5380" width="15.7265625" style="25" customWidth="1"/>
    <col min="5381" max="5381" width="17.453125" style="25" customWidth="1"/>
    <col min="5382" max="5382" width="17.26953125" style="25" customWidth="1"/>
    <col min="5383" max="5384" width="0" style="25" hidden="1" customWidth="1"/>
    <col min="5385" max="5385" width="8.1796875" style="25" customWidth="1"/>
    <col min="5386" max="5386" width="2.7265625" style="25" customWidth="1"/>
    <col min="5387" max="5388" width="9.1796875" style="25"/>
    <col min="5389" max="5389" width="12.81640625" style="25" bestFit="1" customWidth="1"/>
    <col min="5390" max="5632" width="9.1796875" style="25"/>
    <col min="5633" max="5633" width="33.1796875" style="25" customWidth="1"/>
    <col min="5634" max="5634" width="21.1796875" style="25" customWidth="1"/>
    <col min="5635" max="5635" width="48.1796875" style="25" customWidth="1"/>
    <col min="5636" max="5636" width="15.7265625" style="25" customWidth="1"/>
    <col min="5637" max="5637" width="17.453125" style="25" customWidth="1"/>
    <col min="5638" max="5638" width="17.26953125" style="25" customWidth="1"/>
    <col min="5639" max="5640" width="0" style="25" hidden="1" customWidth="1"/>
    <col min="5641" max="5641" width="8.1796875" style="25" customWidth="1"/>
    <col min="5642" max="5642" width="2.7265625" style="25" customWidth="1"/>
    <col min="5643" max="5644" width="9.1796875" style="25"/>
    <col min="5645" max="5645" width="12.81640625" style="25" bestFit="1" customWidth="1"/>
    <col min="5646" max="5888" width="9.1796875" style="25"/>
    <col min="5889" max="5889" width="33.1796875" style="25" customWidth="1"/>
    <col min="5890" max="5890" width="21.1796875" style="25" customWidth="1"/>
    <col min="5891" max="5891" width="48.1796875" style="25" customWidth="1"/>
    <col min="5892" max="5892" width="15.7265625" style="25" customWidth="1"/>
    <col min="5893" max="5893" width="17.453125" style="25" customWidth="1"/>
    <col min="5894" max="5894" width="17.26953125" style="25" customWidth="1"/>
    <col min="5895" max="5896" width="0" style="25" hidden="1" customWidth="1"/>
    <col min="5897" max="5897" width="8.1796875" style="25" customWidth="1"/>
    <col min="5898" max="5898" width="2.7265625" style="25" customWidth="1"/>
    <col min="5899" max="5900" width="9.1796875" style="25"/>
    <col min="5901" max="5901" width="12.81640625" style="25" bestFit="1" customWidth="1"/>
    <col min="5902" max="6144" width="9.1796875" style="25"/>
    <col min="6145" max="6145" width="33.1796875" style="25" customWidth="1"/>
    <col min="6146" max="6146" width="21.1796875" style="25" customWidth="1"/>
    <col min="6147" max="6147" width="48.1796875" style="25" customWidth="1"/>
    <col min="6148" max="6148" width="15.7265625" style="25" customWidth="1"/>
    <col min="6149" max="6149" width="17.453125" style="25" customWidth="1"/>
    <col min="6150" max="6150" width="17.26953125" style="25" customWidth="1"/>
    <col min="6151" max="6152" width="0" style="25" hidden="1" customWidth="1"/>
    <col min="6153" max="6153" width="8.1796875" style="25" customWidth="1"/>
    <col min="6154" max="6154" width="2.7265625" style="25" customWidth="1"/>
    <col min="6155" max="6156" width="9.1796875" style="25"/>
    <col min="6157" max="6157" width="12.81640625" style="25" bestFit="1" customWidth="1"/>
    <col min="6158" max="6400" width="9.1796875" style="25"/>
    <col min="6401" max="6401" width="33.1796875" style="25" customWidth="1"/>
    <col min="6402" max="6402" width="21.1796875" style="25" customWidth="1"/>
    <col min="6403" max="6403" width="48.1796875" style="25" customWidth="1"/>
    <col min="6404" max="6404" width="15.7265625" style="25" customWidth="1"/>
    <col min="6405" max="6405" width="17.453125" style="25" customWidth="1"/>
    <col min="6406" max="6406" width="17.26953125" style="25" customWidth="1"/>
    <col min="6407" max="6408" width="0" style="25" hidden="1" customWidth="1"/>
    <col min="6409" max="6409" width="8.1796875" style="25" customWidth="1"/>
    <col min="6410" max="6410" width="2.7265625" style="25" customWidth="1"/>
    <col min="6411" max="6412" width="9.1796875" style="25"/>
    <col min="6413" max="6413" width="12.81640625" style="25" bestFit="1" customWidth="1"/>
    <col min="6414" max="6656" width="9.1796875" style="25"/>
    <col min="6657" max="6657" width="33.1796875" style="25" customWidth="1"/>
    <col min="6658" max="6658" width="21.1796875" style="25" customWidth="1"/>
    <col min="6659" max="6659" width="48.1796875" style="25" customWidth="1"/>
    <col min="6660" max="6660" width="15.7265625" style="25" customWidth="1"/>
    <col min="6661" max="6661" width="17.453125" style="25" customWidth="1"/>
    <col min="6662" max="6662" width="17.26953125" style="25" customWidth="1"/>
    <col min="6663" max="6664" width="0" style="25" hidden="1" customWidth="1"/>
    <col min="6665" max="6665" width="8.1796875" style="25" customWidth="1"/>
    <col min="6666" max="6666" width="2.7265625" style="25" customWidth="1"/>
    <col min="6667" max="6668" width="9.1796875" style="25"/>
    <col min="6669" max="6669" width="12.81640625" style="25" bestFit="1" customWidth="1"/>
    <col min="6670" max="6912" width="9.1796875" style="25"/>
    <col min="6913" max="6913" width="33.1796875" style="25" customWidth="1"/>
    <col min="6914" max="6914" width="21.1796875" style="25" customWidth="1"/>
    <col min="6915" max="6915" width="48.1796875" style="25" customWidth="1"/>
    <col min="6916" max="6916" width="15.7265625" style="25" customWidth="1"/>
    <col min="6917" max="6917" width="17.453125" style="25" customWidth="1"/>
    <col min="6918" max="6918" width="17.26953125" style="25" customWidth="1"/>
    <col min="6919" max="6920" width="0" style="25" hidden="1" customWidth="1"/>
    <col min="6921" max="6921" width="8.1796875" style="25" customWidth="1"/>
    <col min="6922" max="6922" width="2.7265625" style="25" customWidth="1"/>
    <col min="6923" max="6924" width="9.1796875" style="25"/>
    <col min="6925" max="6925" width="12.81640625" style="25" bestFit="1" customWidth="1"/>
    <col min="6926" max="7168" width="9.1796875" style="25"/>
    <col min="7169" max="7169" width="33.1796875" style="25" customWidth="1"/>
    <col min="7170" max="7170" width="21.1796875" style="25" customWidth="1"/>
    <col min="7171" max="7171" width="48.1796875" style="25" customWidth="1"/>
    <col min="7172" max="7172" width="15.7265625" style="25" customWidth="1"/>
    <col min="7173" max="7173" width="17.453125" style="25" customWidth="1"/>
    <col min="7174" max="7174" width="17.26953125" style="25" customWidth="1"/>
    <col min="7175" max="7176" width="0" style="25" hidden="1" customWidth="1"/>
    <col min="7177" max="7177" width="8.1796875" style="25" customWidth="1"/>
    <col min="7178" max="7178" width="2.7265625" style="25" customWidth="1"/>
    <col min="7179" max="7180" width="9.1796875" style="25"/>
    <col min="7181" max="7181" width="12.81640625" style="25" bestFit="1" customWidth="1"/>
    <col min="7182" max="7424" width="9.1796875" style="25"/>
    <col min="7425" max="7425" width="33.1796875" style="25" customWidth="1"/>
    <col min="7426" max="7426" width="21.1796875" style="25" customWidth="1"/>
    <col min="7427" max="7427" width="48.1796875" style="25" customWidth="1"/>
    <col min="7428" max="7428" width="15.7265625" style="25" customWidth="1"/>
    <col min="7429" max="7429" width="17.453125" style="25" customWidth="1"/>
    <col min="7430" max="7430" width="17.26953125" style="25" customWidth="1"/>
    <col min="7431" max="7432" width="0" style="25" hidden="1" customWidth="1"/>
    <col min="7433" max="7433" width="8.1796875" style="25" customWidth="1"/>
    <col min="7434" max="7434" width="2.7265625" style="25" customWidth="1"/>
    <col min="7435" max="7436" width="9.1796875" style="25"/>
    <col min="7437" max="7437" width="12.81640625" style="25" bestFit="1" customWidth="1"/>
    <col min="7438" max="7680" width="9.1796875" style="25"/>
    <col min="7681" max="7681" width="33.1796875" style="25" customWidth="1"/>
    <col min="7682" max="7682" width="21.1796875" style="25" customWidth="1"/>
    <col min="7683" max="7683" width="48.1796875" style="25" customWidth="1"/>
    <col min="7684" max="7684" width="15.7265625" style="25" customWidth="1"/>
    <col min="7685" max="7685" width="17.453125" style="25" customWidth="1"/>
    <col min="7686" max="7686" width="17.26953125" style="25" customWidth="1"/>
    <col min="7687" max="7688" width="0" style="25" hidden="1" customWidth="1"/>
    <col min="7689" max="7689" width="8.1796875" style="25" customWidth="1"/>
    <col min="7690" max="7690" width="2.7265625" style="25" customWidth="1"/>
    <col min="7691" max="7692" width="9.1796875" style="25"/>
    <col min="7693" max="7693" width="12.81640625" style="25" bestFit="1" customWidth="1"/>
    <col min="7694" max="7936" width="9.1796875" style="25"/>
    <col min="7937" max="7937" width="33.1796875" style="25" customWidth="1"/>
    <col min="7938" max="7938" width="21.1796875" style="25" customWidth="1"/>
    <col min="7939" max="7939" width="48.1796875" style="25" customWidth="1"/>
    <col min="7940" max="7940" width="15.7265625" style="25" customWidth="1"/>
    <col min="7941" max="7941" width="17.453125" style="25" customWidth="1"/>
    <col min="7942" max="7942" width="17.26953125" style="25" customWidth="1"/>
    <col min="7943" max="7944" width="0" style="25" hidden="1" customWidth="1"/>
    <col min="7945" max="7945" width="8.1796875" style="25" customWidth="1"/>
    <col min="7946" max="7946" width="2.7265625" style="25" customWidth="1"/>
    <col min="7947" max="7948" width="9.1796875" style="25"/>
    <col min="7949" max="7949" width="12.81640625" style="25" bestFit="1" customWidth="1"/>
    <col min="7950" max="8192" width="9.1796875" style="25"/>
    <col min="8193" max="8193" width="33.1796875" style="25" customWidth="1"/>
    <col min="8194" max="8194" width="21.1796875" style="25" customWidth="1"/>
    <col min="8195" max="8195" width="48.1796875" style="25" customWidth="1"/>
    <col min="8196" max="8196" width="15.7265625" style="25" customWidth="1"/>
    <col min="8197" max="8197" width="17.453125" style="25" customWidth="1"/>
    <col min="8198" max="8198" width="17.26953125" style="25" customWidth="1"/>
    <col min="8199" max="8200" width="0" style="25" hidden="1" customWidth="1"/>
    <col min="8201" max="8201" width="8.1796875" style="25" customWidth="1"/>
    <col min="8202" max="8202" width="2.7265625" style="25" customWidth="1"/>
    <col min="8203" max="8204" width="9.1796875" style="25"/>
    <col min="8205" max="8205" width="12.81640625" style="25" bestFit="1" customWidth="1"/>
    <col min="8206" max="8448" width="9.1796875" style="25"/>
    <col min="8449" max="8449" width="33.1796875" style="25" customWidth="1"/>
    <col min="8450" max="8450" width="21.1796875" style="25" customWidth="1"/>
    <col min="8451" max="8451" width="48.1796875" style="25" customWidth="1"/>
    <col min="8452" max="8452" width="15.7265625" style="25" customWidth="1"/>
    <col min="8453" max="8453" width="17.453125" style="25" customWidth="1"/>
    <col min="8454" max="8454" width="17.26953125" style="25" customWidth="1"/>
    <col min="8455" max="8456" width="0" style="25" hidden="1" customWidth="1"/>
    <col min="8457" max="8457" width="8.1796875" style="25" customWidth="1"/>
    <col min="8458" max="8458" width="2.7265625" style="25" customWidth="1"/>
    <col min="8459" max="8460" width="9.1796875" style="25"/>
    <col min="8461" max="8461" width="12.81640625" style="25" bestFit="1" customWidth="1"/>
    <col min="8462" max="8704" width="9.1796875" style="25"/>
    <col min="8705" max="8705" width="33.1796875" style="25" customWidth="1"/>
    <col min="8706" max="8706" width="21.1796875" style="25" customWidth="1"/>
    <col min="8707" max="8707" width="48.1796875" style="25" customWidth="1"/>
    <col min="8708" max="8708" width="15.7265625" style="25" customWidth="1"/>
    <col min="8709" max="8709" width="17.453125" style="25" customWidth="1"/>
    <col min="8710" max="8710" width="17.26953125" style="25" customWidth="1"/>
    <col min="8711" max="8712" width="0" style="25" hidden="1" customWidth="1"/>
    <col min="8713" max="8713" width="8.1796875" style="25" customWidth="1"/>
    <col min="8714" max="8714" width="2.7265625" style="25" customWidth="1"/>
    <col min="8715" max="8716" width="9.1796875" style="25"/>
    <col min="8717" max="8717" width="12.81640625" style="25" bestFit="1" customWidth="1"/>
    <col min="8718" max="8960" width="9.1796875" style="25"/>
    <col min="8961" max="8961" width="33.1796875" style="25" customWidth="1"/>
    <col min="8962" max="8962" width="21.1796875" style="25" customWidth="1"/>
    <col min="8963" max="8963" width="48.1796875" style="25" customWidth="1"/>
    <col min="8964" max="8964" width="15.7265625" style="25" customWidth="1"/>
    <col min="8965" max="8965" width="17.453125" style="25" customWidth="1"/>
    <col min="8966" max="8966" width="17.26953125" style="25" customWidth="1"/>
    <col min="8967" max="8968" width="0" style="25" hidden="1" customWidth="1"/>
    <col min="8969" max="8969" width="8.1796875" style="25" customWidth="1"/>
    <col min="8970" max="8970" width="2.7265625" style="25" customWidth="1"/>
    <col min="8971" max="8972" width="9.1796875" style="25"/>
    <col min="8973" max="8973" width="12.81640625" style="25" bestFit="1" customWidth="1"/>
    <col min="8974" max="9216" width="9.1796875" style="25"/>
    <col min="9217" max="9217" width="33.1796875" style="25" customWidth="1"/>
    <col min="9218" max="9218" width="21.1796875" style="25" customWidth="1"/>
    <col min="9219" max="9219" width="48.1796875" style="25" customWidth="1"/>
    <col min="9220" max="9220" width="15.7265625" style="25" customWidth="1"/>
    <col min="9221" max="9221" width="17.453125" style="25" customWidth="1"/>
    <col min="9222" max="9222" width="17.26953125" style="25" customWidth="1"/>
    <col min="9223" max="9224" width="0" style="25" hidden="1" customWidth="1"/>
    <col min="9225" max="9225" width="8.1796875" style="25" customWidth="1"/>
    <col min="9226" max="9226" width="2.7265625" style="25" customWidth="1"/>
    <col min="9227" max="9228" width="9.1796875" style="25"/>
    <col min="9229" max="9229" width="12.81640625" style="25" bestFit="1" customWidth="1"/>
    <col min="9230" max="9472" width="9.1796875" style="25"/>
    <col min="9473" max="9473" width="33.1796875" style="25" customWidth="1"/>
    <col min="9474" max="9474" width="21.1796875" style="25" customWidth="1"/>
    <col min="9475" max="9475" width="48.1796875" style="25" customWidth="1"/>
    <col min="9476" max="9476" width="15.7265625" style="25" customWidth="1"/>
    <col min="9477" max="9477" width="17.453125" style="25" customWidth="1"/>
    <col min="9478" max="9478" width="17.26953125" style="25" customWidth="1"/>
    <col min="9479" max="9480" width="0" style="25" hidden="1" customWidth="1"/>
    <col min="9481" max="9481" width="8.1796875" style="25" customWidth="1"/>
    <col min="9482" max="9482" width="2.7265625" style="25" customWidth="1"/>
    <col min="9483" max="9484" width="9.1796875" style="25"/>
    <col min="9485" max="9485" width="12.81640625" style="25" bestFit="1" customWidth="1"/>
    <col min="9486" max="9728" width="9.1796875" style="25"/>
    <col min="9729" max="9729" width="33.1796875" style="25" customWidth="1"/>
    <col min="9730" max="9730" width="21.1796875" style="25" customWidth="1"/>
    <col min="9731" max="9731" width="48.1796875" style="25" customWidth="1"/>
    <col min="9732" max="9732" width="15.7265625" style="25" customWidth="1"/>
    <col min="9733" max="9733" width="17.453125" style="25" customWidth="1"/>
    <col min="9734" max="9734" width="17.26953125" style="25" customWidth="1"/>
    <col min="9735" max="9736" width="0" style="25" hidden="1" customWidth="1"/>
    <col min="9737" max="9737" width="8.1796875" style="25" customWidth="1"/>
    <col min="9738" max="9738" width="2.7265625" style="25" customWidth="1"/>
    <col min="9739" max="9740" width="9.1796875" style="25"/>
    <col min="9741" max="9741" width="12.81640625" style="25" bestFit="1" customWidth="1"/>
    <col min="9742" max="9984" width="9.1796875" style="25"/>
    <col min="9985" max="9985" width="33.1796875" style="25" customWidth="1"/>
    <col min="9986" max="9986" width="21.1796875" style="25" customWidth="1"/>
    <col min="9987" max="9987" width="48.1796875" style="25" customWidth="1"/>
    <col min="9988" max="9988" width="15.7265625" style="25" customWidth="1"/>
    <col min="9989" max="9989" width="17.453125" style="25" customWidth="1"/>
    <col min="9990" max="9990" width="17.26953125" style="25" customWidth="1"/>
    <col min="9991" max="9992" width="0" style="25" hidden="1" customWidth="1"/>
    <col min="9993" max="9993" width="8.1796875" style="25" customWidth="1"/>
    <col min="9994" max="9994" width="2.7265625" style="25" customWidth="1"/>
    <col min="9995" max="9996" width="9.1796875" style="25"/>
    <col min="9997" max="9997" width="12.81640625" style="25" bestFit="1" customWidth="1"/>
    <col min="9998" max="10240" width="9.1796875" style="25"/>
    <col min="10241" max="10241" width="33.1796875" style="25" customWidth="1"/>
    <col min="10242" max="10242" width="21.1796875" style="25" customWidth="1"/>
    <col min="10243" max="10243" width="48.1796875" style="25" customWidth="1"/>
    <col min="10244" max="10244" width="15.7265625" style="25" customWidth="1"/>
    <col min="10245" max="10245" width="17.453125" style="25" customWidth="1"/>
    <col min="10246" max="10246" width="17.26953125" style="25" customWidth="1"/>
    <col min="10247" max="10248" width="0" style="25" hidden="1" customWidth="1"/>
    <col min="10249" max="10249" width="8.1796875" style="25" customWidth="1"/>
    <col min="10250" max="10250" width="2.7265625" style="25" customWidth="1"/>
    <col min="10251" max="10252" width="9.1796875" style="25"/>
    <col min="10253" max="10253" width="12.81640625" style="25" bestFit="1" customWidth="1"/>
    <col min="10254" max="10496" width="9.1796875" style="25"/>
    <col min="10497" max="10497" width="33.1796875" style="25" customWidth="1"/>
    <col min="10498" max="10498" width="21.1796875" style="25" customWidth="1"/>
    <col min="10499" max="10499" width="48.1796875" style="25" customWidth="1"/>
    <col min="10500" max="10500" width="15.7265625" style="25" customWidth="1"/>
    <col min="10501" max="10501" width="17.453125" style="25" customWidth="1"/>
    <col min="10502" max="10502" width="17.26953125" style="25" customWidth="1"/>
    <col min="10503" max="10504" width="0" style="25" hidden="1" customWidth="1"/>
    <col min="10505" max="10505" width="8.1796875" style="25" customWidth="1"/>
    <col min="10506" max="10506" width="2.7265625" style="25" customWidth="1"/>
    <col min="10507" max="10508" width="9.1796875" style="25"/>
    <col min="10509" max="10509" width="12.81640625" style="25" bestFit="1" customWidth="1"/>
    <col min="10510" max="10752" width="9.1796875" style="25"/>
    <col min="10753" max="10753" width="33.1796875" style="25" customWidth="1"/>
    <col min="10754" max="10754" width="21.1796875" style="25" customWidth="1"/>
    <col min="10755" max="10755" width="48.1796875" style="25" customWidth="1"/>
    <col min="10756" max="10756" width="15.7265625" style="25" customWidth="1"/>
    <col min="10757" max="10757" width="17.453125" style="25" customWidth="1"/>
    <col min="10758" max="10758" width="17.26953125" style="25" customWidth="1"/>
    <col min="10759" max="10760" width="0" style="25" hidden="1" customWidth="1"/>
    <col min="10761" max="10761" width="8.1796875" style="25" customWidth="1"/>
    <col min="10762" max="10762" width="2.7265625" style="25" customWidth="1"/>
    <col min="10763" max="10764" width="9.1796875" style="25"/>
    <col min="10765" max="10765" width="12.81640625" style="25" bestFit="1" customWidth="1"/>
    <col min="10766" max="11008" width="9.1796875" style="25"/>
    <col min="11009" max="11009" width="33.1796875" style="25" customWidth="1"/>
    <col min="11010" max="11010" width="21.1796875" style="25" customWidth="1"/>
    <col min="11011" max="11011" width="48.1796875" style="25" customWidth="1"/>
    <col min="11012" max="11012" width="15.7265625" style="25" customWidth="1"/>
    <col min="11013" max="11013" width="17.453125" style="25" customWidth="1"/>
    <col min="11014" max="11014" width="17.26953125" style="25" customWidth="1"/>
    <col min="11015" max="11016" width="0" style="25" hidden="1" customWidth="1"/>
    <col min="11017" max="11017" width="8.1796875" style="25" customWidth="1"/>
    <col min="11018" max="11018" width="2.7265625" style="25" customWidth="1"/>
    <col min="11019" max="11020" width="9.1796875" style="25"/>
    <col min="11021" max="11021" width="12.81640625" style="25" bestFit="1" customWidth="1"/>
    <col min="11022" max="11264" width="9.1796875" style="25"/>
    <col min="11265" max="11265" width="33.1796875" style="25" customWidth="1"/>
    <col min="11266" max="11266" width="21.1796875" style="25" customWidth="1"/>
    <col min="11267" max="11267" width="48.1796875" style="25" customWidth="1"/>
    <col min="11268" max="11268" width="15.7265625" style="25" customWidth="1"/>
    <col min="11269" max="11269" width="17.453125" style="25" customWidth="1"/>
    <col min="11270" max="11270" width="17.26953125" style="25" customWidth="1"/>
    <col min="11271" max="11272" width="0" style="25" hidden="1" customWidth="1"/>
    <col min="11273" max="11273" width="8.1796875" style="25" customWidth="1"/>
    <col min="11274" max="11274" width="2.7265625" style="25" customWidth="1"/>
    <col min="11275" max="11276" width="9.1796875" style="25"/>
    <col min="11277" max="11277" width="12.81640625" style="25" bestFit="1" customWidth="1"/>
    <col min="11278" max="11520" width="9.1796875" style="25"/>
    <col min="11521" max="11521" width="33.1796875" style="25" customWidth="1"/>
    <col min="11522" max="11522" width="21.1796875" style="25" customWidth="1"/>
    <col min="11523" max="11523" width="48.1796875" style="25" customWidth="1"/>
    <col min="11524" max="11524" width="15.7265625" style="25" customWidth="1"/>
    <col min="11525" max="11525" width="17.453125" style="25" customWidth="1"/>
    <col min="11526" max="11526" width="17.26953125" style="25" customWidth="1"/>
    <col min="11527" max="11528" width="0" style="25" hidden="1" customWidth="1"/>
    <col min="11529" max="11529" width="8.1796875" style="25" customWidth="1"/>
    <col min="11530" max="11530" width="2.7265625" style="25" customWidth="1"/>
    <col min="11531" max="11532" width="9.1796875" style="25"/>
    <col min="11533" max="11533" width="12.81640625" style="25" bestFit="1" customWidth="1"/>
    <col min="11534" max="11776" width="9.1796875" style="25"/>
    <col min="11777" max="11777" width="33.1796875" style="25" customWidth="1"/>
    <col min="11778" max="11778" width="21.1796875" style="25" customWidth="1"/>
    <col min="11779" max="11779" width="48.1796875" style="25" customWidth="1"/>
    <col min="11780" max="11780" width="15.7265625" style="25" customWidth="1"/>
    <col min="11781" max="11781" width="17.453125" style="25" customWidth="1"/>
    <col min="11782" max="11782" width="17.26953125" style="25" customWidth="1"/>
    <col min="11783" max="11784" width="0" style="25" hidden="1" customWidth="1"/>
    <col min="11785" max="11785" width="8.1796875" style="25" customWidth="1"/>
    <col min="11786" max="11786" width="2.7265625" style="25" customWidth="1"/>
    <col min="11787" max="11788" width="9.1796875" style="25"/>
    <col min="11789" max="11789" width="12.81640625" style="25" bestFit="1" customWidth="1"/>
    <col min="11790" max="12032" width="9.1796875" style="25"/>
    <col min="12033" max="12033" width="33.1796875" style="25" customWidth="1"/>
    <col min="12034" max="12034" width="21.1796875" style="25" customWidth="1"/>
    <col min="12035" max="12035" width="48.1796875" style="25" customWidth="1"/>
    <col min="12036" max="12036" width="15.7265625" style="25" customWidth="1"/>
    <col min="12037" max="12037" width="17.453125" style="25" customWidth="1"/>
    <col min="12038" max="12038" width="17.26953125" style="25" customWidth="1"/>
    <col min="12039" max="12040" width="0" style="25" hidden="1" customWidth="1"/>
    <col min="12041" max="12041" width="8.1796875" style="25" customWidth="1"/>
    <col min="12042" max="12042" width="2.7265625" style="25" customWidth="1"/>
    <col min="12043" max="12044" width="9.1796875" style="25"/>
    <col min="12045" max="12045" width="12.81640625" style="25" bestFit="1" customWidth="1"/>
    <col min="12046" max="12288" width="9.1796875" style="25"/>
    <col min="12289" max="12289" width="33.1796875" style="25" customWidth="1"/>
    <col min="12290" max="12290" width="21.1796875" style="25" customWidth="1"/>
    <col min="12291" max="12291" width="48.1796875" style="25" customWidth="1"/>
    <col min="12292" max="12292" width="15.7265625" style="25" customWidth="1"/>
    <col min="12293" max="12293" width="17.453125" style="25" customWidth="1"/>
    <col min="12294" max="12294" width="17.26953125" style="25" customWidth="1"/>
    <col min="12295" max="12296" width="0" style="25" hidden="1" customWidth="1"/>
    <col min="12297" max="12297" width="8.1796875" style="25" customWidth="1"/>
    <col min="12298" max="12298" width="2.7265625" style="25" customWidth="1"/>
    <col min="12299" max="12300" width="9.1796875" style="25"/>
    <col min="12301" max="12301" width="12.81640625" style="25" bestFit="1" customWidth="1"/>
    <col min="12302" max="12544" width="9.1796875" style="25"/>
    <col min="12545" max="12545" width="33.1796875" style="25" customWidth="1"/>
    <col min="12546" max="12546" width="21.1796875" style="25" customWidth="1"/>
    <col min="12547" max="12547" width="48.1796875" style="25" customWidth="1"/>
    <col min="12548" max="12548" width="15.7265625" style="25" customWidth="1"/>
    <col min="12549" max="12549" width="17.453125" style="25" customWidth="1"/>
    <col min="12550" max="12550" width="17.26953125" style="25" customWidth="1"/>
    <col min="12551" max="12552" width="0" style="25" hidden="1" customWidth="1"/>
    <col min="12553" max="12553" width="8.1796875" style="25" customWidth="1"/>
    <col min="12554" max="12554" width="2.7265625" style="25" customWidth="1"/>
    <col min="12555" max="12556" width="9.1796875" style="25"/>
    <col min="12557" max="12557" width="12.81640625" style="25" bestFit="1" customWidth="1"/>
    <col min="12558" max="12800" width="9.1796875" style="25"/>
    <col min="12801" max="12801" width="33.1796875" style="25" customWidth="1"/>
    <col min="12802" max="12802" width="21.1796875" style="25" customWidth="1"/>
    <col min="12803" max="12803" width="48.1796875" style="25" customWidth="1"/>
    <col min="12804" max="12804" width="15.7265625" style="25" customWidth="1"/>
    <col min="12805" max="12805" width="17.453125" style="25" customWidth="1"/>
    <col min="12806" max="12806" width="17.26953125" style="25" customWidth="1"/>
    <col min="12807" max="12808" width="0" style="25" hidden="1" customWidth="1"/>
    <col min="12809" max="12809" width="8.1796875" style="25" customWidth="1"/>
    <col min="12810" max="12810" width="2.7265625" style="25" customWidth="1"/>
    <col min="12811" max="12812" width="9.1796875" style="25"/>
    <col min="12813" max="12813" width="12.81640625" style="25" bestFit="1" customWidth="1"/>
    <col min="12814" max="13056" width="9.1796875" style="25"/>
    <col min="13057" max="13057" width="33.1796875" style="25" customWidth="1"/>
    <col min="13058" max="13058" width="21.1796875" style="25" customWidth="1"/>
    <col min="13059" max="13059" width="48.1796875" style="25" customWidth="1"/>
    <col min="13060" max="13060" width="15.7265625" style="25" customWidth="1"/>
    <col min="13061" max="13061" width="17.453125" style="25" customWidth="1"/>
    <col min="13062" max="13062" width="17.26953125" style="25" customWidth="1"/>
    <col min="13063" max="13064" width="0" style="25" hidden="1" customWidth="1"/>
    <col min="13065" max="13065" width="8.1796875" style="25" customWidth="1"/>
    <col min="13066" max="13066" width="2.7265625" style="25" customWidth="1"/>
    <col min="13067" max="13068" width="9.1796875" style="25"/>
    <col min="13069" max="13069" width="12.81640625" style="25" bestFit="1" customWidth="1"/>
    <col min="13070" max="13312" width="9.1796875" style="25"/>
    <col min="13313" max="13313" width="33.1796875" style="25" customWidth="1"/>
    <col min="13314" max="13314" width="21.1796875" style="25" customWidth="1"/>
    <col min="13315" max="13315" width="48.1796875" style="25" customWidth="1"/>
    <col min="13316" max="13316" width="15.7265625" style="25" customWidth="1"/>
    <col min="13317" max="13317" width="17.453125" style="25" customWidth="1"/>
    <col min="13318" max="13318" width="17.26953125" style="25" customWidth="1"/>
    <col min="13319" max="13320" width="0" style="25" hidden="1" customWidth="1"/>
    <col min="13321" max="13321" width="8.1796875" style="25" customWidth="1"/>
    <col min="13322" max="13322" width="2.7265625" style="25" customWidth="1"/>
    <col min="13323" max="13324" width="9.1796875" style="25"/>
    <col min="13325" max="13325" width="12.81640625" style="25" bestFit="1" customWidth="1"/>
    <col min="13326" max="13568" width="9.1796875" style="25"/>
    <col min="13569" max="13569" width="33.1796875" style="25" customWidth="1"/>
    <col min="13570" max="13570" width="21.1796875" style="25" customWidth="1"/>
    <col min="13571" max="13571" width="48.1796875" style="25" customWidth="1"/>
    <col min="13572" max="13572" width="15.7265625" style="25" customWidth="1"/>
    <col min="13573" max="13573" width="17.453125" style="25" customWidth="1"/>
    <col min="13574" max="13574" width="17.26953125" style="25" customWidth="1"/>
    <col min="13575" max="13576" width="0" style="25" hidden="1" customWidth="1"/>
    <col min="13577" max="13577" width="8.1796875" style="25" customWidth="1"/>
    <col min="13578" max="13578" width="2.7265625" style="25" customWidth="1"/>
    <col min="13579" max="13580" width="9.1796875" style="25"/>
    <col min="13581" max="13581" width="12.81640625" style="25" bestFit="1" customWidth="1"/>
    <col min="13582" max="13824" width="9.1796875" style="25"/>
    <col min="13825" max="13825" width="33.1796875" style="25" customWidth="1"/>
    <col min="13826" max="13826" width="21.1796875" style="25" customWidth="1"/>
    <col min="13827" max="13827" width="48.1796875" style="25" customWidth="1"/>
    <col min="13828" max="13828" width="15.7265625" style="25" customWidth="1"/>
    <col min="13829" max="13829" width="17.453125" style="25" customWidth="1"/>
    <col min="13830" max="13830" width="17.26953125" style="25" customWidth="1"/>
    <col min="13831" max="13832" width="0" style="25" hidden="1" customWidth="1"/>
    <col min="13833" max="13833" width="8.1796875" style="25" customWidth="1"/>
    <col min="13834" max="13834" width="2.7265625" style="25" customWidth="1"/>
    <col min="13835" max="13836" width="9.1796875" style="25"/>
    <col min="13837" max="13837" width="12.81640625" style="25" bestFit="1" customWidth="1"/>
    <col min="13838" max="14080" width="9.1796875" style="25"/>
    <col min="14081" max="14081" width="33.1796875" style="25" customWidth="1"/>
    <col min="14082" max="14082" width="21.1796875" style="25" customWidth="1"/>
    <col min="14083" max="14083" width="48.1796875" style="25" customWidth="1"/>
    <col min="14084" max="14084" width="15.7265625" style="25" customWidth="1"/>
    <col min="14085" max="14085" width="17.453125" style="25" customWidth="1"/>
    <col min="14086" max="14086" width="17.26953125" style="25" customWidth="1"/>
    <col min="14087" max="14088" width="0" style="25" hidden="1" customWidth="1"/>
    <col min="14089" max="14089" width="8.1796875" style="25" customWidth="1"/>
    <col min="14090" max="14090" width="2.7265625" style="25" customWidth="1"/>
    <col min="14091" max="14092" width="9.1796875" style="25"/>
    <col min="14093" max="14093" width="12.81640625" style="25" bestFit="1" customWidth="1"/>
    <col min="14094" max="14336" width="9.1796875" style="25"/>
    <col min="14337" max="14337" width="33.1796875" style="25" customWidth="1"/>
    <col min="14338" max="14338" width="21.1796875" style="25" customWidth="1"/>
    <col min="14339" max="14339" width="48.1796875" style="25" customWidth="1"/>
    <col min="14340" max="14340" width="15.7265625" style="25" customWidth="1"/>
    <col min="14341" max="14341" width="17.453125" style="25" customWidth="1"/>
    <col min="14342" max="14342" width="17.26953125" style="25" customWidth="1"/>
    <col min="14343" max="14344" width="0" style="25" hidden="1" customWidth="1"/>
    <col min="14345" max="14345" width="8.1796875" style="25" customWidth="1"/>
    <col min="14346" max="14346" width="2.7265625" style="25" customWidth="1"/>
    <col min="14347" max="14348" width="9.1796875" style="25"/>
    <col min="14349" max="14349" width="12.81640625" style="25" bestFit="1" customWidth="1"/>
    <col min="14350" max="14592" width="9.1796875" style="25"/>
    <col min="14593" max="14593" width="33.1796875" style="25" customWidth="1"/>
    <col min="14594" max="14594" width="21.1796875" style="25" customWidth="1"/>
    <col min="14595" max="14595" width="48.1796875" style="25" customWidth="1"/>
    <col min="14596" max="14596" width="15.7265625" style="25" customWidth="1"/>
    <col min="14597" max="14597" width="17.453125" style="25" customWidth="1"/>
    <col min="14598" max="14598" width="17.26953125" style="25" customWidth="1"/>
    <col min="14599" max="14600" width="0" style="25" hidden="1" customWidth="1"/>
    <col min="14601" max="14601" width="8.1796875" style="25" customWidth="1"/>
    <col min="14602" max="14602" width="2.7265625" style="25" customWidth="1"/>
    <col min="14603" max="14604" width="9.1796875" style="25"/>
    <col min="14605" max="14605" width="12.81640625" style="25" bestFit="1" customWidth="1"/>
    <col min="14606" max="14848" width="9.1796875" style="25"/>
    <col min="14849" max="14849" width="33.1796875" style="25" customWidth="1"/>
    <col min="14850" max="14850" width="21.1796875" style="25" customWidth="1"/>
    <col min="14851" max="14851" width="48.1796875" style="25" customWidth="1"/>
    <col min="14852" max="14852" width="15.7265625" style="25" customWidth="1"/>
    <col min="14853" max="14853" width="17.453125" style="25" customWidth="1"/>
    <col min="14854" max="14854" width="17.26953125" style="25" customWidth="1"/>
    <col min="14855" max="14856" width="0" style="25" hidden="1" customWidth="1"/>
    <col min="14857" max="14857" width="8.1796875" style="25" customWidth="1"/>
    <col min="14858" max="14858" width="2.7265625" style="25" customWidth="1"/>
    <col min="14859" max="14860" width="9.1796875" style="25"/>
    <col min="14861" max="14861" width="12.81640625" style="25" bestFit="1" customWidth="1"/>
    <col min="14862" max="15104" width="9.1796875" style="25"/>
    <col min="15105" max="15105" width="33.1796875" style="25" customWidth="1"/>
    <col min="15106" max="15106" width="21.1796875" style="25" customWidth="1"/>
    <col min="15107" max="15107" width="48.1796875" style="25" customWidth="1"/>
    <col min="15108" max="15108" width="15.7265625" style="25" customWidth="1"/>
    <col min="15109" max="15109" width="17.453125" style="25" customWidth="1"/>
    <col min="15110" max="15110" width="17.26953125" style="25" customWidth="1"/>
    <col min="15111" max="15112" width="0" style="25" hidden="1" customWidth="1"/>
    <col min="15113" max="15113" width="8.1796875" style="25" customWidth="1"/>
    <col min="15114" max="15114" width="2.7265625" style="25" customWidth="1"/>
    <col min="15115" max="15116" width="9.1796875" style="25"/>
    <col min="15117" max="15117" width="12.81640625" style="25" bestFit="1" customWidth="1"/>
    <col min="15118" max="15360" width="9.1796875" style="25"/>
    <col min="15361" max="15361" width="33.1796875" style="25" customWidth="1"/>
    <col min="15362" max="15362" width="21.1796875" style="25" customWidth="1"/>
    <col min="15363" max="15363" width="48.1796875" style="25" customWidth="1"/>
    <col min="15364" max="15364" width="15.7265625" style="25" customWidth="1"/>
    <col min="15365" max="15365" width="17.453125" style="25" customWidth="1"/>
    <col min="15366" max="15366" width="17.26953125" style="25" customWidth="1"/>
    <col min="15367" max="15368" width="0" style="25" hidden="1" customWidth="1"/>
    <col min="15369" max="15369" width="8.1796875" style="25" customWidth="1"/>
    <col min="15370" max="15370" width="2.7265625" style="25" customWidth="1"/>
    <col min="15371" max="15372" width="9.1796875" style="25"/>
    <col min="15373" max="15373" width="12.81640625" style="25" bestFit="1" customWidth="1"/>
    <col min="15374" max="15616" width="9.1796875" style="25"/>
    <col min="15617" max="15617" width="33.1796875" style="25" customWidth="1"/>
    <col min="15618" max="15618" width="21.1796875" style="25" customWidth="1"/>
    <col min="15619" max="15619" width="48.1796875" style="25" customWidth="1"/>
    <col min="15620" max="15620" width="15.7265625" style="25" customWidth="1"/>
    <col min="15621" max="15621" width="17.453125" style="25" customWidth="1"/>
    <col min="15622" max="15622" width="17.26953125" style="25" customWidth="1"/>
    <col min="15623" max="15624" width="0" style="25" hidden="1" customWidth="1"/>
    <col min="15625" max="15625" width="8.1796875" style="25" customWidth="1"/>
    <col min="15626" max="15626" width="2.7265625" style="25" customWidth="1"/>
    <col min="15627" max="15628" width="9.1796875" style="25"/>
    <col min="15629" max="15629" width="12.81640625" style="25" bestFit="1" customWidth="1"/>
    <col min="15630" max="15872" width="9.1796875" style="25"/>
    <col min="15873" max="15873" width="33.1796875" style="25" customWidth="1"/>
    <col min="15874" max="15874" width="21.1796875" style="25" customWidth="1"/>
    <col min="15875" max="15875" width="48.1796875" style="25" customWidth="1"/>
    <col min="15876" max="15876" width="15.7265625" style="25" customWidth="1"/>
    <col min="15877" max="15877" width="17.453125" style="25" customWidth="1"/>
    <col min="15878" max="15878" width="17.26953125" style="25" customWidth="1"/>
    <col min="15879" max="15880" width="0" style="25" hidden="1" customWidth="1"/>
    <col min="15881" max="15881" width="8.1796875" style="25" customWidth="1"/>
    <col min="15882" max="15882" width="2.7265625" style="25" customWidth="1"/>
    <col min="15883" max="15884" width="9.1796875" style="25"/>
    <col min="15885" max="15885" width="12.81640625" style="25" bestFit="1" customWidth="1"/>
    <col min="15886" max="16128" width="9.1796875" style="25"/>
    <col min="16129" max="16129" width="33.1796875" style="25" customWidth="1"/>
    <col min="16130" max="16130" width="21.1796875" style="25" customWidth="1"/>
    <col min="16131" max="16131" width="48.1796875" style="25" customWidth="1"/>
    <col min="16132" max="16132" width="15.7265625" style="25" customWidth="1"/>
    <col min="16133" max="16133" width="17.453125" style="25" customWidth="1"/>
    <col min="16134" max="16134" width="17.26953125" style="25" customWidth="1"/>
    <col min="16135" max="16136" width="0" style="25" hidden="1" customWidth="1"/>
    <col min="16137" max="16137" width="8.1796875" style="25" customWidth="1"/>
    <col min="16138" max="16138" width="2.7265625" style="25" customWidth="1"/>
    <col min="16139" max="16140" width="9.1796875" style="25"/>
    <col min="16141" max="16141" width="12.81640625" style="25" bestFit="1" customWidth="1"/>
    <col min="16142" max="16384" width="9.1796875" style="25"/>
  </cols>
  <sheetData>
    <row r="1" spans="1:14" ht="31" x14ac:dyDescent="0.3">
      <c r="A1" s="139" t="s">
        <v>26</v>
      </c>
      <c r="B1" s="139"/>
      <c r="C1" s="139"/>
      <c r="D1" s="139"/>
      <c r="E1" s="139"/>
      <c r="F1" s="139"/>
      <c r="G1" s="139"/>
      <c r="H1" s="139"/>
      <c r="I1" s="139"/>
    </row>
    <row r="2" spans="1:14" ht="19" customHeight="1" x14ac:dyDescent="0.35">
      <c r="A2" s="140" t="s">
        <v>27</v>
      </c>
      <c r="B2" s="141"/>
      <c r="C2" s="142" t="s">
        <v>83</v>
      </c>
      <c r="D2" s="142"/>
      <c r="E2" s="142"/>
      <c r="F2" s="142"/>
      <c r="G2" s="26"/>
      <c r="H2" s="27"/>
      <c r="I2" s="28"/>
    </row>
    <row r="3" spans="1:14" ht="16.5" customHeight="1" x14ac:dyDescent="0.35">
      <c r="A3" s="140" t="s">
        <v>28</v>
      </c>
      <c r="B3" s="141"/>
      <c r="C3" s="143"/>
      <c r="D3" s="143"/>
      <c r="E3" s="143"/>
      <c r="F3" s="143"/>
      <c r="G3" s="26"/>
      <c r="H3" s="27"/>
      <c r="I3" s="144" t="s">
        <v>29</v>
      </c>
    </row>
    <row r="4" spans="1:14" ht="19.5" customHeight="1" x14ac:dyDescent="0.35">
      <c r="A4" s="140" t="s">
        <v>30</v>
      </c>
      <c r="B4" s="141"/>
      <c r="C4" s="143"/>
      <c r="D4" s="143"/>
      <c r="E4" s="143"/>
      <c r="F4" s="143"/>
      <c r="G4" s="26"/>
      <c r="H4" s="27"/>
      <c r="I4" s="145"/>
    </row>
    <row r="5" spans="1:14" ht="18.5" x14ac:dyDescent="0.45">
      <c r="A5" s="146" t="s">
        <v>31</v>
      </c>
      <c r="B5" s="146"/>
      <c r="C5" s="147" t="s">
        <v>32</v>
      </c>
      <c r="D5" s="148"/>
      <c r="E5" s="148"/>
      <c r="F5" s="148"/>
      <c r="G5" s="29"/>
      <c r="H5" s="30"/>
      <c r="I5" s="145"/>
    </row>
    <row r="6" spans="1:14" ht="22.75" customHeight="1" x14ac:dyDescent="0.3">
      <c r="A6" s="149" t="s">
        <v>33</v>
      </c>
      <c r="B6" s="150"/>
      <c r="C6" s="150"/>
      <c r="D6" s="150"/>
      <c r="E6" s="150"/>
      <c r="F6" s="150"/>
      <c r="G6" s="150"/>
      <c r="H6" s="151"/>
      <c r="I6" s="145"/>
    </row>
    <row r="7" spans="1:14" ht="66" customHeight="1" x14ac:dyDescent="0.3">
      <c r="A7" s="31" t="s">
        <v>34</v>
      </c>
      <c r="B7" s="32" t="s">
        <v>35</v>
      </c>
      <c r="C7" s="33" t="s">
        <v>36</v>
      </c>
      <c r="D7" s="31" t="s">
        <v>37</v>
      </c>
      <c r="E7" s="31" t="s">
        <v>38</v>
      </c>
      <c r="F7" s="34" t="s">
        <v>39</v>
      </c>
      <c r="G7" s="29"/>
      <c r="H7" s="35"/>
      <c r="I7" s="145"/>
      <c r="K7" s="36"/>
      <c r="L7" s="36"/>
      <c r="M7" s="36"/>
      <c r="N7" s="37"/>
    </row>
    <row r="8" spans="1:14" ht="20.25" customHeight="1" x14ac:dyDescent="0.3">
      <c r="A8" s="76"/>
      <c r="B8" s="77"/>
      <c r="C8" s="38">
        <v>60</v>
      </c>
      <c r="D8" s="78"/>
      <c r="E8" s="79"/>
      <c r="F8" s="39">
        <f>+(D8/C8)*B8*E8%</f>
        <v>0</v>
      </c>
      <c r="G8" s="29"/>
      <c r="H8" s="35"/>
      <c r="I8" s="145"/>
      <c r="L8" s="40"/>
      <c r="M8" s="40"/>
    </row>
    <row r="9" spans="1:14" ht="20.25" customHeight="1" x14ac:dyDescent="0.3">
      <c r="A9" s="76"/>
      <c r="B9" s="77"/>
      <c r="C9" s="38">
        <v>60</v>
      </c>
      <c r="D9" s="78"/>
      <c r="E9" s="79"/>
      <c r="F9" s="39">
        <f>+(D9/C9)*B9*E9%</f>
        <v>0</v>
      </c>
      <c r="G9" s="29"/>
      <c r="H9" s="35"/>
      <c r="I9" s="145"/>
      <c r="L9" s="40"/>
      <c r="M9" s="40"/>
    </row>
    <row r="10" spans="1:14" ht="23.25" customHeight="1" x14ac:dyDescent="0.3">
      <c r="A10" s="76"/>
      <c r="B10" s="77"/>
      <c r="C10" s="38">
        <v>60</v>
      </c>
      <c r="D10" s="78"/>
      <c r="E10" s="79"/>
      <c r="F10" s="39">
        <f>+(D10/C10)*B10*E10%</f>
        <v>0</v>
      </c>
      <c r="G10" s="29"/>
      <c r="H10" s="35"/>
      <c r="I10" s="145"/>
      <c r="M10" s="40"/>
    </row>
    <row r="11" spans="1:14" ht="23.25" customHeight="1" x14ac:dyDescent="0.3">
      <c r="A11" s="76"/>
      <c r="B11" s="77"/>
      <c r="C11" s="38">
        <v>60</v>
      </c>
      <c r="D11" s="78"/>
      <c r="E11" s="79"/>
      <c r="F11" s="39">
        <f>+(D11/C11)*B11*E11%</f>
        <v>0</v>
      </c>
      <c r="G11" s="29"/>
      <c r="H11" s="35"/>
      <c r="I11" s="145"/>
      <c r="M11" s="40"/>
    </row>
    <row r="12" spans="1:14" ht="22.75" customHeight="1" x14ac:dyDescent="0.3">
      <c r="A12" s="41"/>
      <c r="B12" s="42">
        <f>SUM(B8:B11)</f>
        <v>0</v>
      </c>
      <c r="C12" s="43" t="s">
        <v>43</v>
      </c>
      <c r="D12" s="43"/>
      <c r="E12" s="43"/>
      <c r="F12" s="44">
        <f>SUM(F8:F11)</f>
        <v>0</v>
      </c>
      <c r="G12" s="29"/>
      <c r="H12" s="35"/>
      <c r="I12" s="145"/>
    </row>
    <row r="13" spans="1:14" x14ac:dyDescent="0.3">
      <c r="A13" s="45"/>
      <c r="B13" s="26"/>
      <c r="C13" s="26"/>
      <c r="D13" s="26"/>
      <c r="E13" s="26"/>
      <c r="F13" s="26"/>
      <c r="G13" s="26"/>
      <c r="H13" s="26"/>
      <c r="I13" s="145"/>
    </row>
    <row r="14" spans="1:14" ht="24.75" customHeight="1" x14ac:dyDescent="0.3">
      <c r="A14" s="46"/>
      <c r="B14" s="152" t="s">
        <v>40</v>
      </c>
      <c r="C14" s="153"/>
      <c r="D14" s="154" t="s">
        <v>41</v>
      </c>
      <c r="E14" s="154"/>
      <c r="F14" s="47">
        <f>B12-F12</f>
        <v>0</v>
      </c>
      <c r="G14" s="26"/>
      <c r="H14" s="26"/>
      <c r="I14" s="145"/>
    </row>
    <row r="15" spans="1:14" x14ac:dyDescent="0.3">
      <c r="A15" s="46"/>
      <c r="B15" s="26"/>
      <c r="C15" s="26"/>
      <c r="D15" s="26"/>
      <c r="E15" s="26"/>
      <c r="F15" s="26"/>
      <c r="G15" s="26"/>
      <c r="H15" s="26"/>
      <c r="I15" s="145"/>
    </row>
    <row r="16" spans="1:14" x14ac:dyDescent="0.3">
      <c r="A16" s="155"/>
      <c r="B16" s="156"/>
      <c r="C16" s="156"/>
      <c r="D16" s="156"/>
      <c r="E16" s="156"/>
      <c r="F16" s="156"/>
      <c r="G16" s="26"/>
      <c r="H16" s="26"/>
      <c r="I16" s="145"/>
    </row>
    <row r="17" spans="1:9" x14ac:dyDescent="0.3">
      <c r="A17" s="157"/>
      <c r="B17" s="156"/>
      <c r="C17" s="156"/>
      <c r="D17" s="156"/>
      <c r="E17" s="156"/>
      <c r="F17" s="156"/>
      <c r="G17" s="26"/>
      <c r="H17" s="26"/>
      <c r="I17" s="145"/>
    </row>
    <row r="18" spans="1:9" x14ac:dyDescent="0.3">
      <c r="A18" s="158" t="s">
        <v>42</v>
      </c>
      <c r="B18" s="159"/>
      <c r="C18" s="159"/>
      <c r="D18" s="159"/>
      <c r="E18" s="159"/>
      <c r="F18" s="159"/>
      <c r="G18" s="26"/>
      <c r="H18" s="26"/>
      <c r="I18" s="145"/>
    </row>
  </sheetData>
  <protectedRanges>
    <protectedRange sqref="D8:E11" name="Intervallo2"/>
    <protectedRange sqref="A8:B11" name="Intervallo1"/>
  </protectedRanges>
  <mergeCells count="15">
    <mergeCell ref="A1:I1"/>
    <mergeCell ref="A2:B2"/>
    <mergeCell ref="C2:F2"/>
    <mergeCell ref="A3:B3"/>
    <mergeCell ref="C3:F3"/>
    <mergeCell ref="I3:I18"/>
    <mergeCell ref="A4:B4"/>
    <mergeCell ref="C4:F4"/>
    <mergeCell ref="A5:B5"/>
    <mergeCell ref="C5:F5"/>
    <mergeCell ref="A6:H6"/>
    <mergeCell ref="B14:C14"/>
    <mergeCell ref="D14:E14"/>
    <mergeCell ref="A16:F17"/>
    <mergeCell ref="A18:F18"/>
  </mergeCells>
  <pageMargins left="0.26" right="0.21" top="0.52" bottom="0.3" header="0.31496062992125984" footer="0.19"/>
  <pageSetup paperSize="9" scale="9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C11"/>
  <sheetViews>
    <sheetView workbookViewId="0">
      <selection activeCell="C12" sqref="C12"/>
    </sheetView>
  </sheetViews>
  <sheetFormatPr defaultColWidth="8.81640625" defaultRowHeight="14.5" x14ac:dyDescent="0.35"/>
  <cols>
    <col min="1" max="1" width="21.81640625" customWidth="1"/>
    <col min="2" max="2" width="21.26953125" customWidth="1"/>
    <col min="3" max="3" width="25.81640625" customWidth="1"/>
  </cols>
  <sheetData>
    <row r="1" spans="1:3" x14ac:dyDescent="0.35">
      <c r="A1" s="160" t="s">
        <v>69</v>
      </c>
      <c r="B1" s="160"/>
      <c r="C1" s="160"/>
    </row>
    <row r="2" spans="1:3" ht="30" customHeight="1" x14ac:dyDescent="0.35">
      <c r="A2" s="163" t="s">
        <v>70</v>
      </c>
      <c r="B2" s="88" t="s">
        <v>82</v>
      </c>
      <c r="C2" s="99">
        <f>BudgetGenerale!D23</f>
        <v>0</v>
      </c>
    </row>
    <row r="3" spans="1:3" ht="30" customHeight="1" x14ac:dyDescent="0.35">
      <c r="A3" s="164"/>
      <c r="B3" s="97" t="s">
        <v>77</v>
      </c>
      <c r="C3" s="100">
        <f>BudgetGenerale!D24</f>
        <v>0</v>
      </c>
    </row>
    <row r="4" spans="1:3" x14ac:dyDescent="0.35">
      <c r="A4" s="89"/>
      <c r="B4" s="89"/>
      <c r="C4" s="90"/>
    </row>
    <row r="5" spans="1:3" x14ac:dyDescent="0.35">
      <c r="A5" s="165" t="s">
        <v>71</v>
      </c>
      <c r="B5" s="91" t="s">
        <v>72</v>
      </c>
      <c r="C5" s="92">
        <f>BudgetGenerale!C10</f>
        <v>0</v>
      </c>
    </row>
    <row r="6" spans="1:3" ht="26.5" x14ac:dyDescent="0.35">
      <c r="A6" s="166"/>
      <c r="B6" s="91" t="s">
        <v>73</v>
      </c>
      <c r="C6" s="92">
        <f>'Ammortamento UNIMI   '!B12</f>
        <v>0</v>
      </c>
    </row>
    <row r="7" spans="1:3" x14ac:dyDescent="0.35">
      <c r="A7" s="166"/>
      <c r="B7" s="93" t="s">
        <v>74</v>
      </c>
      <c r="C7" s="92">
        <f>BudgetGenerale!C11+BudgetGenerale!C12+BudgetGenerale!C14+BudgetGenerale!C15+BudgetGenerale!C16++BudgetGenerale!C13</f>
        <v>0</v>
      </c>
    </row>
    <row r="8" spans="1:3" x14ac:dyDescent="0.35">
      <c r="A8" s="166"/>
      <c r="B8" s="94" t="s">
        <v>75</v>
      </c>
      <c r="C8" s="92">
        <f>BudgetGenerale!D26</f>
        <v>0</v>
      </c>
    </row>
    <row r="9" spans="1:3" x14ac:dyDescent="0.35">
      <c r="A9" s="167"/>
      <c r="B9" s="101" t="s">
        <v>78</v>
      </c>
      <c r="C9" s="95">
        <f>SUM(C5:C8)</f>
        <v>0</v>
      </c>
    </row>
    <row r="10" spans="1:3" x14ac:dyDescent="0.35">
      <c r="A10" s="161" t="s">
        <v>76</v>
      </c>
      <c r="B10" s="162"/>
      <c r="C10" s="96">
        <f>C2+C3-C9</f>
        <v>0</v>
      </c>
    </row>
    <row r="11" spans="1:3" x14ac:dyDescent="0.35">
      <c r="A11" s="1"/>
      <c r="B11" s="1"/>
      <c r="C11" s="1"/>
    </row>
  </sheetData>
  <mergeCells count="4">
    <mergeCell ref="A1:C1"/>
    <mergeCell ref="A10:B10"/>
    <mergeCell ref="A2:A3"/>
    <mergeCell ref="A5:A9"/>
  </mergeCells>
  <conditionalFormatting sqref="C10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BudgetGenerale</vt:lpstr>
      <vt:lpstr>F Coordinamento</vt:lpstr>
      <vt:lpstr>CostiPersonale</vt:lpstr>
      <vt:lpstr>Ammortamento UNIMI   </vt:lpstr>
      <vt:lpstr>SostenibilitàEconomica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 MAURIZIO GIANNI</dc:creator>
  <cp:lastModifiedBy>Roberta Palorini</cp:lastModifiedBy>
  <dcterms:created xsi:type="dcterms:W3CDTF">2006-09-25T09:17:32Z</dcterms:created>
  <dcterms:modified xsi:type="dcterms:W3CDTF">2024-11-12T09:51:13Z</dcterms:modified>
</cp:coreProperties>
</file>