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ERA-LEARN 2020_ERA-NET, JPI, P2P\THCS\2026\Pagina UniMI\"/>
    </mc:Choice>
  </mc:AlternateContent>
  <xr:revisionPtr revIDLastSave="0" documentId="13_ncr:1_{949CC6AF-17E2-4198-A55E-A2018F242003}" xr6:coauthVersionLast="36" xr6:coauthVersionMax="47" xr10:uidLastSave="{00000000-0000-0000-0000-000000000000}"/>
  <bookViews>
    <workbookView xWindow="0" yWindow="0" windowWidth="19200" windowHeight="6440" activeTab="3" xr2:uid="{00000000-000D-0000-FFFF-FFFF00000000}"/>
  </bookViews>
  <sheets>
    <sheet name="BUDGET" sheetId="1" r:id="rId1"/>
    <sheet name="Personnel" sheetId="2" r:id="rId2"/>
    <sheet name="Equipment" sheetId="3" r:id="rId3"/>
    <sheet name="Sostenibilità" sheetId="4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2" l="1"/>
  <c r="D10" i="4"/>
  <c r="D9" i="4"/>
  <c r="D8" i="4"/>
  <c r="D7" i="4"/>
  <c r="D6" i="4"/>
  <c r="B17" i="1"/>
  <c r="B13" i="1"/>
  <c r="B11" i="1"/>
  <c r="B13" i="3"/>
  <c r="F11" i="3"/>
  <c r="F10" i="3"/>
  <c r="F9" i="3"/>
  <c r="F8" i="3"/>
  <c r="F12" i="3" s="1"/>
  <c r="F6" i="3"/>
  <c r="F5" i="3"/>
  <c r="F4" i="3"/>
  <c r="F3" i="3"/>
  <c r="F7" i="3" s="1"/>
  <c r="K25" i="2"/>
  <c r="I25" i="2"/>
  <c r="G25" i="2"/>
  <c r="O24" i="2"/>
  <c r="N24" i="2"/>
  <c r="M24" i="2"/>
  <c r="L24" i="2"/>
  <c r="J24" i="2"/>
  <c r="H24" i="2"/>
  <c r="F24" i="2"/>
  <c r="O23" i="2"/>
  <c r="N23" i="2"/>
  <c r="L23" i="2"/>
  <c r="J23" i="2"/>
  <c r="M23" i="2" s="1"/>
  <c r="H23" i="2"/>
  <c r="F23" i="2"/>
  <c r="O22" i="2"/>
  <c r="N22" i="2"/>
  <c r="F22" i="2"/>
  <c r="L22" i="2" s="1"/>
  <c r="N21" i="2"/>
  <c r="O21" i="2" s="1"/>
  <c r="F21" i="2"/>
  <c r="L21" i="2" s="1"/>
  <c r="O20" i="2"/>
  <c r="N20" i="2"/>
  <c r="F20" i="2"/>
  <c r="J20" i="2" s="1"/>
  <c r="N19" i="2"/>
  <c r="O19" i="2" s="1"/>
  <c r="L19" i="2"/>
  <c r="J19" i="2"/>
  <c r="F19" i="2"/>
  <c r="H19" i="2" s="1"/>
  <c r="M19" i="2" s="1"/>
  <c r="N18" i="2"/>
  <c r="L18" i="2"/>
  <c r="F18" i="2"/>
  <c r="J18" i="2" s="1"/>
  <c r="N17" i="2"/>
  <c r="L17" i="2"/>
  <c r="J17" i="2"/>
  <c r="H17" i="2"/>
  <c r="M17" i="2" s="1"/>
  <c r="F17" i="2"/>
  <c r="N16" i="2"/>
  <c r="N25" i="2" s="1"/>
  <c r="F16" i="2"/>
  <c r="L16" i="2" s="1"/>
  <c r="K12" i="2"/>
  <c r="I12" i="2"/>
  <c r="G12" i="2"/>
  <c r="N11" i="2"/>
  <c r="L11" i="2"/>
  <c r="J11" i="2"/>
  <c r="F11" i="2"/>
  <c r="H11" i="2" s="1"/>
  <c r="M11" i="2" s="1"/>
  <c r="N10" i="2"/>
  <c r="L10" i="2"/>
  <c r="F10" i="2"/>
  <c r="J10" i="2" s="1"/>
  <c r="N9" i="2"/>
  <c r="L9" i="2"/>
  <c r="J9" i="2"/>
  <c r="H9" i="2"/>
  <c r="M9" i="2" s="1"/>
  <c r="F9" i="2"/>
  <c r="N8" i="2"/>
  <c r="F8" i="2"/>
  <c r="L8" i="2" s="1"/>
  <c r="N7" i="2"/>
  <c r="L7" i="2"/>
  <c r="J7" i="2"/>
  <c r="F7" i="2"/>
  <c r="H7" i="2" s="1"/>
  <c r="M7" i="2" s="1"/>
  <c r="N6" i="2"/>
  <c r="L6" i="2"/>
  <c r="F6" i="2"/>
  <c r="J6" i="2" s="1"/>
  <c r="N5" i="2"/>
  <c r="L5" i="2"/>
  <c r="J5" i="2"/>
  <c r="H5" i="2"/>
  <c r="M5" i="2" s="1"/>
  <c r="F5" i="2"/>
  <c r="N4" i="2"/>
  <c r="F4" i="2"/>
  <c r="L4" i="2" s="1"/>
  <c r="N12" i="2"/>
  <c r="L3" i="2"/>
  <c r="J3" i="2"/>
  <c r="F3" i="2"/>
  <c r="H3" i="2" s="1"/>
  <c r="B18" i="1" l="1"/>
  <c r="D11" i="4" s="1"/>
  <c r="D12" i="4" s="1"/>
  <c r="F11" i="1"/>
  <c r="F13" i="3"/>
  <c r="F15" i="3" s="1"/>
  <c r="L12" i="2"/>
  <c r="M3" i="2"/>
  <c r="O25" i="2"/>
  <c r="L20" i="2"/>
  <c r="L25" i="2" s="1"/>
  <c r="H6" i="2"/>
  <c r="M6" i="2" s="1"/>
  <c r="H10" i="2"/>
  <c r="M10" i="2" s="1"/>
  <c r="H18" i="2"/>
  <c r="M18" i="2" s="1"/>
  <c r="H22" i="2"/>
  <c r="H4" i="2"/>
  <c r="M4" i="2" s="1"/>
  <c r="H8" i="2"/>
  <c r="H16" i="2"/>
  <c r="H21" i="2"/>
  <c r="M21" i="2" s="1"/>
  <c r="J22" i="2"/>
  <c r="J4" i="2"/>
  <c r="J12" i="2" s="1"/>
  <c r="J8" i="2"/>
  <c r="J16" i="2"/>
  <c r="H20" i="2"/>
  <c r="J21" i="2"/>
  <c r="F15" i="1"/>
  <c r="F14" i="1"/>
  <c r="F12" i="1"/>
  <c r="B20" i="1" l="1"/>
  <c r="D4" i="4" s="1"/>
  <c r="D13" i="4" s="1"/>
  <c r="M16" i="2"/>
  <c r="H25" i="2"/>
  <c r="M8" i="2"/>
  <c r="M12" i="2" s="1"/>
  <c r="M20" i="2"/>
  <c r="H12" i="2"/>
  <c r="J25" i="2"/>
  <c r="M22" i="2"/>
  <c r="F13" i="1"/>
  <c r="M2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Zampaglione</author>
  </authors>
  <commentList>
    <comment ref="C2" authorId="0" shapeId="0" xr:uid="{A69D7128-714F-45A0-AE0D-8DF53E8CF0CF}">
      <text>
        <r>
          <rPr>
            <sz val="8"/>
            <rFont val="Tahoma"/>
            <family val="2"/>
          </rPr>
          <t xml:space="preserve">ATTREZZATURE INFORMATICHE = 36 MESI ATTREZZATURE   SCIENTIFICHE = 60 MESI   
</t>
        </r>
      </text>
    </comment>
  </commentList>
</comments>
</file>

<file path=xl/sharedStrings.xml><?xml version="1.0" encoding="utf-8"?>
<sst xmlns="http://schemas.openxmlformats.org/spreadsheetml/2006/main" count="100" uniqueCount="84">
  <si>
    <t xml:space="preserve">Project Acronym </t>
  </si>
  <si>
    <t>PI name</t>
  </si>
  <si>
    <t>Institution</t>
  </si>
  <si>
    <r>
      <t xml:space="preserve">Type of organisation 
</t>
    </r>
    <r>
      <rPr>
        <i/>
        <sz val="9"/>
        <rFont val="Century Gothic"/>
        <family val="2"/>
      </rPr>
      <t>H=Health care provider, IRCCS, ASST, AREU or ATS;  A=Academia; RO: Research Organisation</t>
    </r>
  </si>
  <si>
    <t>Type</t>
  </si>
  <si>
    <t>Total costs</t>
  </si>
  <si>
    <t>Item Description</t>
  </si>
  <si>
    <t xml:space="preserve">heading </t>
  </si>
  <si>
    <t>%</t>
  </si>
  <si>
    <t>Maximum percentage (%)</t>
  </si>
  <si>
    <t>Personnel</t>
  </si>
  <si>
    <r>
      <t xml:space="preserve">Please indicate the number of PMs per category of personnel (e.g. PhD Students, Post doc researchers, technicians) and the project tasks that justify the inclusion of that number of PMs. </t>
    </r>
    <r>
      <rPr>
        <i/>
        <u/>
        <sz val="9"/>
        <rFont val="Century Gothic"/>
        <family val="2"/>
      </rPr>
      <t>For public IRCCS and ASST/ATS/AREU, only staff recruited specifically on the project are eligible costs.</t>
    </r>
  </si>
  <si>
    <t>No limits but need to be duly justified. Please refer to Guidelines for applicants</t>
  </si>
  <si>
    <t xml:space="preserve">Consumables </t>
  </si>
  <si>
    <t>Please identify the consumables needed for the project tasks.  It is possible to include here animal purchase, their maintenance costs and breeding</t>
  </si>
  <si>
    <t>Travel</t>
  </si>
  <si>
    <t>max 10% of the total direct costs (overheads and subcontracting costs excluded)</t>
  </si>
  <si>
    <t xml:space="preserve">Equipment </t>
  </si>
  <si>
    <t>For FRRB, only equipment  on hire or eligible amortisation rate.</t>
  </si>
  <si>
    <t>Publications</t>
  </si>
  <si>
    <t xml:space="preserve">max 5% of the total direct costs (overheads and subcontracting costs excluded)  </t>
  </si>
  <si>
    <t xml:space="preserve">Travel </t>
  </si>
  <si>
    <t xml:space="preserve">Please give an estimate on the number of travel and main reasons for travelling during the project. Principal Investigators may be invited to present their projects in EP PerMed meetings. </t>
  </si>
  <si>
    <t>Other (direct costs)</t>
  </si>
  <si>
    <t xml:space="preserve">no limits but need to be duly justified </t>
  </si>
  <si>
    <r>
      <t xml:space="preserve">Please give an estimate on the n. of publications. </t>
    </r>
    <r>
      <rPr>
        <b/>
        <i/>
        <sz val="9"/>
        <rFont val="Century Gothic"/>
        <family val="2"/>
      </rPr>
      <t xml:space="preserve">The cost of publications shall be included in "other cost" in the project pre-proposal and full proposal templates.  </t>
    </r>
    <r>
      <rPr>
        <i/>
        <sz val="9"/>
        <rFont val="Century Gothic"/>
        <family val="2"/>
      </rPr>
      <t xml:space="preserve">It is presented separately here to facilitate the compliance with the FRRB budget rules. </t>
    </r>
  </si>
  <si>
    <t xml:space="preserve">Subcontracting </t>
  </si>
  <si>
    <t>max 20% of the total direct costs (overheads excluded)</t>
  </si>
  <si>
    <t xml:space="preserve">Other (direct costs) </t>
  </si>
  <si>
    <t>It may include shipping costs for samples, all other costs, etc. Please justify each predicted expenditure in relation to project tasks and objectives</t>
  </si>
  <si>
    <t xml:space="preserve">Subtotal direct costs </t>
  </si>
  <si>
    <t>Subtotal of all direct costs (subcontracting excluded)</t>
  </si>
  <si>
    <t xml:space="preserve">Overhead </t>
  </si>
  <si>
    <t>Flat rate 20% calculated on direct costs (subcontracting excluded)</t>
  </si>
  <si>
    <r>
      <t xml:space="preserve">Please justify each subcontractong cost in relation to project tasks and objectives. </t>
    </r>
    <r>
      <rPr>
        <i/>
        <u/>
        <sz val="9"/>
        <color theme="1"/>
        <rFont val="Century Gothic"/>
        <family val="2"/>
      </rPr>
      <t>It is compulsory to include in this section the cost of a financial audit certificate to be submitted with the final report (Eligible cost up to a maximum of € 8.000)</t>
    </r>
  </si>
  <si>
    <t xml:space="preserve"> it's compulsory to include the cost of a financial audit</t>
  </si>
  <si>
    <t>Total budget (€)</t>
  </si>
  <si>
    <t>MAXIMUM FUNDING PER PROJECT (€): 250.000,00</t>
  </si>
  <si>
    <r>
      <rPr>
        <b/>
        <sz val="11"/>
        <color rgb="FF000000"/>
        <rFont val="Calibri"/>
        <family val="2"/>
      </rPr>
      <t>PERSONALE STRUTTURATO</t>
    </r>
    <r>
      <rPr>
        <sz val="11"/>
        <color rgb="FF000000"/>
        <rFont val="Calibri"/>
        <family val="2"/>
      </rPr>
      <t xml:space="preserve"> (Personnel costs of PIs who have a permanent contract with their own organisation are NOT eligible)</t>
    </r>
  </si>
  <si>
    <t>NOME</t>
  </si>
  <si>
    <t>COGNOME</t>
  </si>
  <si>
    <t>RUOLO IN UNIMI</t>
  </si>
  <si>
    <t>COSTO ANNUO</t>
  </si>
  <si>
    <t>IRAP</t>
  </si>
  <si>
    <t>COSTO MENSILE AL NETTO DELL'IRAP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</si>
  <si>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1</t>
    </r>
  </si>
  <si>
    <t>TOT ANNO 1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</si>
  <si>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2</t>
    </r>
  </si>
  <si>
    <t>TOT ANNO 2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</si>
  <si>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3</t>
    </r>
  </si>
  <si>
    <t>TOT ANNO 3</t>
  </si>
  <si>
    <t>TOTALE</t>
  </si>
  <si>
    <t>TOTALE PMs</t>
  </si>
  <si>
    <t>PERSONALE DA ARRUOLARE</t>
  </si>
  <si>
    <t>TIPOLOGIA CONTRATTUALE</t>
  </si>
  <si>
    <t>QUOTA IRAP NON RENDICONTABILE</t>
  </si>
  <si>
    <t xml:space="preserve">Calcolo costi di ammortamento per ATTREZZATURE, STRUMENTAZIONI </t>
  </si>
  <si>
    <t>COMPILARE LE CELLE IN GIALLO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</si>
  <si>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</si>
  <si>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</si>
  <si>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</si>
  <si>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</si>
  <si>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>% UTILIZZO NEL PROGETTO (per esempio digitare "80%")</t>
    </r>
    <r>
      <rPr>
        <b/>
        <sz val="8"/>
        <color rgb="FF993300"/>
        <rFont val="Calibri"/>
        <family val="2"/>
      </rPr>
      <t xml:space="preserve">
si consiglia di non prevedere il 100%</t>
    </r>
  </si>
  <si>
    <t>TOTALE AMMORTAMENTO AMMISSIBILE</t>
  </si>
  <si>
    <t>TOTALE PARZIALE ATTREZZATURE SCIENTIFICHE</t>
  </si>
  <si>
    <t>TOTALE PARZIALE ATTTREZZATURE INFORMATICHE</t>
  </si>
  <si>
    <t>Totale IMPORTO AMMISSIBILE</t>
  </si>
  <si>
    <t xml:space="preserve">N.B.: </t>
  </si>
  <si>
    <t>ATTENZIONE</t>
  </si>
  <si>
    <t>differenza non ammortazzibile da inpuutare su Overheads o  altri  fondi</t>
  </si>
  <si>
    <t xml:space="preserve"> </t>
  </si>
  <si>
    <t>SOSTENIBILITA' ECONOMICA DEL PROGETTO</t>
  </si>
  <si>
    <t>ENTRATE</t>
  </si>
  <si>
    <t>Contributo FRRB</t>
  </si>
  <si>
    <t>COSTI   REALI</t>
  </si>
  <si>
    <t>Costo nuovi contratti</t>
  </si>
  <si>
    <t>Quota IRAP non rendicontabile</t>
  </si>
  <si>
    <t xml:space="preserve">Quota acquisto attrezzature </t>
  </si>
  <si>
    <t>Costi di esercizio</t>
  </si>
  <si>
    <t>Subcontracting</t>
  </si>
  <si>
    <t xml:space="preserve">spese generali </t>
  </si>
  <si>
    <t>Trattenuta UNIMI</t>
  </si>
  <si>
    <t>TOT USCITE EFFETTIVE</t>
  </si>
  <si>
    <t>SALDO CASSA DEVE ESSERE SEMPRE POSITIVO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</si>
</sst>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&quot;€&quot;\ #,##0.00"/>
    <numFmt numFmtId="167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theme="1" tint="4.9989318521683403E-2"/>
      <name val="Century Gothic"/>
      <family val="2"/>
    </font>
    <font>
      <b/>
      <sz val="10"/>
      <color theme="1" tint="4.9989318521683403E-2"/>
      <name val="Century Gothic"/>
      <family val="2"/>
    </font>
    <font>
      <b/>
      <sz val="10"/>
      <color rgb="FFFF0000"/>
      <name val="Century Gothic"/>
      <family val="2"/>
    </font>
    <font>
      <sz val="9"/>
      <color rgb="FF000000"/>
      <name val="Century Gothic"/>
      <family val="2"/>
    </font>
    <font>
      <i/>
      <sz val="9"/>
      <name val="Century Gothic"/>
      <family val="2"/>
    </font>
    <font>
      <i/>
      <u/>
      <sz val="9"/>
      <name val="Century Gothic"/>
      <family val="2"/>
    </font>
    <font>
      <b/>
      <i/>
      <sz val="10"/>
      <color theme="1"/>
      <name val="Century Gothic"/>
      <family val="2"/>
    </font>
    <font>
      <b/>
      <i/>
      <sz val="10"/>
      <name val="Century Gothic"/>
      <family val="2"/>
    </font>
    <font>
      <b/>
      <i/>
      <sz val="9"/>
      <name val="Century Gothic"/>
      <family val="2"/>
    </font>
    <font>
      <i/>
      <sz val="9"/>
      <color theme="1"/>
      <name val="Century Gothic"/>
      <family val="2"/>
    </font>
    <font>
      <i/>
      <u/>
      <sz val="9"/>
      <color theme="1"/>
      <name val="Century Gothic"/>
      <family val="2"/>
    </font>
    <font>
      <i/>
      <sz val="10"/>
      <color rgb="FF595959"/>
      <name val="Century Gothic"/>
      <family val="2"/>
    </font>
    <font>
      <b/>
      <sz val="10"/>
      <color rgb="FF0070C0"/>
      <name val="Century Gothic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8"/>
      <color rgb="FF9933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8"/>
      <name val="Tahoma"/>
      <family val="2"/>
    </font>
    <font>
      <i/>
      <sz val="10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0B4"/>
        <bgColor rgb="FFDBDBDB"/>
      </patternFill>
    </fill>
    <fill>
      <patternFill patternType="solid">
        <fgColor rgb="FF9BC2E6"/>
        <bgColor rgb="FF9BC2E6"/>
      </patternFill>
    </fill>
    <fill>
      <patternFill patternType="solid">
        <fgColor rgb="FF2F75B5"/>
        <bgColor rgb="FF9BC2E6"/>
      </patternFill>
    </fill>
    <fill>
      <patternFill patternType="solid">
        <fgColor rgb="FFFFFF0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5050"/>
        <bgColor rgb="FF000000"/>
      </patternFill>
    </fill>
    <fill>
      <patternFill patternType="solid">
        <fgColor rgb="FFCC66FF"/>
        <bgColor rgb="FFC0C0C0"/>
      </patternFill>
    </fill>
    <fill>
      <patternFill patternType="solid">
        <fgColor rgb="FFCC66FF"/>
        <bgColor rgb="FF000000"/>
      </patternFill>
    </fill>
    <fill>
      <patternFill patternType="solid">
        <fgColor rgb="FFFFFF00"/>
        <bgColor rgb="FFFFFF66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D0CECE"/>
      </patternFill>
    </fill>
    <fill>
      <patternFill patternType="solid">
        <fgColor rgb="FFFFFFFF"/>
        <bgColor rgb="FFEDEDED"/>
      </patternFill>
    </fill>
    <fill>
      <patternFill patternType="solid">
        <fgColor rgb="FFBFBFBF"/>
        <bgColor rgb="FFBFBFBF"/>
      </patternFill>
    </fill>
    <fill>
      <patternFill patternType="solid">
        <fgColor rgb="FFCC66FF"/>
        <bgColor indexed="64"/>
      </patternFill>
    </fill>
    <fill>
      <patternFill patternType="solid">
        <fgColor rgb="FFCC66FF"/>
        <bgColor rgb="FFFFC000"/>
      </patternFill>
    </fill>
    <fill>
      <patternFill patternType="solid">
        <fgColor rgb="FFCC66FF"/>
        <bgColor rgb="FFB4C6E7"/>
      </patternFill>
    </fill>
    <fill>
      <patternFill patternType="solid">
        <fgColor rgb="FFC6E0B4"/>
        <bgColor rgb="FFC9C9C9"/>
      </patternFill>
    </fill>
    <fill>
      <patternFill patternType="solid">
        <fgColor rgb="FFD0CECE"/>
        <bgColor rgb="FFD0CECE"/>
      </patternFill>
    </fill>
    <fill>
      <patternFill patternType="solid">
        <fgColor rgb="FF808080"/>
        <bgColor rgb="FF808080"/>
      </patternFill>
    </fill>
    <fill>
      <patternFill patternType="solid">
        <fgColor rgb="FF9BC2E6"/>
        <bgColor rgb="FFFFE699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8" fillId="0" borderId="0"/>
    <xf numFmtId="167" fontId="28" fillId="0" borderId="0"/>
    <xf numFmtId="167" fontId="1" fillId="0" borderId="0"/>
    <xf numFmtId="164" fontId="1" fillId="0" borderId="0"/>
  </cellStyleXfs>
  <cellXfs count="130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8" fillId="3" borderId="2" xfId="0" applyFont="1" applyFill="1" applyBorder="1"/>
    <xf numFmtId="0" fontId="9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vertical="top"/>
    </xf>
    <xf numFmtId="2" fontId="10" fillId="6" borderId="1" xfId="0" applyNumberFormat="1" applyFont="1" applyFill="1" applyBorder="1" applyAlignment="1">
      <alignment horizontal="center" vertical="top"/>
    </xf>
    <xf numFmtId="165" fontId="4" fillId="0" borderId="0" xfId="0" applyNumberFormat="1" applyFont="1"/>
    <xf numFmtId="0" fontId="15" fillId="7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4" fillId="6" borderId="0" xfId="0" applyFont="1" applyFill="1"/>
    <xf numFmtId="165" fontId="4" fillId="0" borderId="0" xfId="0" applyNumberFormat="1" applyFont="1" applyProtection="1">
      <protection locked="0"/>
    </xf>
    <xf numFmtId="0" fontId="2" fillId="2" borderId="5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4" fillId="6" borderId="0" xfId="0" applyFont="1" applyFill="1"/>
    <xf numFmtId="0" fontId="15" fillId="3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0" fontId="12" fillId="0" borderId="1" xfId="0" applyFont="1" applyBorder="1" applyAlignment="1" applyProtection="1">
      <alignment vertical="top" wrapText="1"/>
      <protection locked="0"/>
    </xf>
    <xf numFmtId="0" fontId="17" fillId="0" borderId="1" xfId="0" applyFont="1" applyBorder="1" applyAlignment="1">
      <alignment vertical="top" wrapText="1"/>
    </xf>
    <xf numFmtId="10" fontId="4" fillId="0" borderId="0" xfId="2" applyNumberFormat="1" applyFont="1" applyProtection="1">
      <protection locked="0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164" fontId="2" fillId="2" borderId="8" xfId="1" applyFont="1" applyFill="1" applyBorder="1" applyAlignment="1" applyProtection="1">
      <alignment vertical="center" wrapText="1"/>
    </xf>
    <xf numFmtId="0" fontId="21" fillId="0" borderId="0" xfId="3" applyFont="1"/>
    <xf numFmtId="0" fontId="21" fillId="9" borderId="1" xfId="3" applyFont="1" applyFill="1" applyBorder="1" applyAlignment="1">
      <alignment horizontal="center" vertical="center" wrapText="1"/>
    </xf>
    <xf numFmtId="166" fontId="23" fillId="9" borderId="1" xfId="3" applyNumberFormat="1" applyFont="1" applyFill="1" applyBorder="1" applyAlignment="1">
      <alignment horizontal="center" vertical="center" wrapText="1"/>
    </xf>
    <xf numFmtId="0" fontId="23" fillId="9" borderId="1" xfId="3" applyFont="1" applyFill="1" applyBorder="1" applyAlignment="1">
      <alignment horizontal="center" vertical="center" wrapText="1"/>
    </xf>
    <xf numFmtId="166" fontId="22" fillId="9" borderId="1" xfId="3" applyNumberFormat="1" applyFont="1" applyFill="1" applyBorder="1" applyAlignment="1">
      <alignment horizontal="center" vertical="center" wrapText="1"/>
    </xf>
    <xf numFmtId="166" fontId="25" fillId="10" borderId="1" xfId="3" applyNumberFormat="1" applyFont="1" applyFill="1" applyBorder="1" applyAlignment="1">
      <alignment horizontal="center" vertical="center" wrapText="1"/>
    </xf>
    <xf numFmtId="0" fontId="23" fillId="0" borderId="0" xfId="3" applyFont="1" applyAlignment="1">
      <alignment horizontal="center" vertical="center" wrapText="1"/>
    </xf>
    <xf numFmtId="0" fontId="23" fillId="11" borderId="1" xfId="3" applyFont="1" applyFill="1" applyBorder="1" applyProtection="1">
      <protection locked="0"/>
    </xf>
    <xf numFmtId="0" fontId="21" fillId="11" borderId="1" xfId="3" applyFont="1" applyFill="1" applyBorder="1" applyProtection="1">
      <protection locked="0"/>
    </xf>
    <xf numFmtId="10" fontId="21" fillId="12" borderId="1" xfId="3" applyNumberFormat="1" applyFont="1" applyFill="1" applyBorder="1"/>
    <xf numFmtId="166" fontId="21" fillId="0" borderId="1" xfId="3" applyNumberFormat="1" applyFont="1" applyBorder="1"/>
    <xf numFmtId="166" fontId="22" fillId="0" borderId="1" xfId="3" applyNumberFormat="1" applyFont="1" applyBorder="1"/>
    <xf numFmtId="2" fontId="22" fillId="0" borderId="1" xfId="3" applyNumberFormat="1" applyFont="1" applyBorder="1"/>
    <xf numFmtId="0" fontId="22" fillId="9" borderId="10" xfId="3" applyFont="1" applyFill="1" applyBorder="1" applyAlignment="1">
      <alignment horizontal="left" vertical="center"/>
    </xf>
    <xf numFmtId="0" fontId="22" fillId="9" borderId="1" xfId="3" applyFont="1" applyFill="1" applyBorder="1" applyAlignment="1">
      <alignment vertical="center"/>
    </xf>
    <xf numFmtId="166" fontId="22" fillId="9" borderId="1" xfId="3" applyNumberFormat="1" applyFont="1" applyFill="1" applyBorder="1" applyAlignment="1">
      <alignment vertical="center"/>
    </xf>
    <xf numFmtId="166" fontId="22" fillId="9" borderId="1" xfId="3" applyNumberFormat="1" applyFont="1" applyFill="1" applyBorder="1"/>
    <xf numFmtId="2" fontId="25" fillId="10" borderId="1" xfId="3" applyNumberFormat="1" applyFont="1" applyFill="1" applyBorder="1"/>
    <xf numFmtId="0" fontId="22" fillId="0" borderId="0" xfId="3" applyFont="1"/>
    <xf numFmtId="166" fontId="21" fillId="0" borderId="0" xfId="3" applyNumberFormat="1" applyFont="1"/>
    <xf numFmtId="166" fontId="22" fillId="0" borderId="0" xfId="3" applyNumberFormat="1" applyFont="1"/>
    <xf numFmtId="0" fontId="26" fillId="13" borderId="1" xfId="3" applyFont="1" applyFill="1" applyBorder="1" applyAlignment="1">
      <alignment horizontal="center" vertical="center" wrapText="1"/>
    </xf>
    <xf numFmtId="0" fontId="21" fillId="0" borderId="1" xfId="3" applyFont="1" applyBorder="1"/>
    <xf numFmtId="10" fontId="27" fillId="12" borderId="1" xfId="3" applyNumberFormat="1" applyFont="1" applyFill="1" applyBorder="1"/>
    <xf numFmtId="166" fontId="27" fillId="0" borderId="1" xfId="3" applyNumberFormat="1" applyFont="1" applyBorder="1"/>
    <xf numFmtId="166" fontId="25" fillId="13" borderId="1" xfId="3" applyNumberFormat="1" applyFont="1" applyFill="1" applyBorder="1"/>
    <xf numFmtId="0" fontId="30" fillId="17" borderId="1" xfId="4" applyFont="1" applyFill="1" applyBorder="1" applyAlignment="1">
      <alignment horizontal="center" vertical="center" wrapText="1"/>
    </xf>
    <xf numFmtId="167" fontId="30" fillId="17" borderId="1" xfId="5" applyFont="1" applyFill="1" applyBorder="1" applyAlignment="1">
      <alignment horizontal="center" vertical="center" wrapText="1"/>
    </xf>
    <xf numFmtId="0" fontId="30" fillId="18" borderId="1" xfId="4" applyFont="1" applyFill="1" applyBorder="1" applyAlignment="1">
      <alignment horizontal="center" vertical="center" wrapText="1"/>
    </xf>
    <xf numFmtId="0" fontId="32" fillId="0" borderId="1" xfId="4" applyFont="1" applyBorder="1"/>
    <xf numFmtId="0" fontId="32" fillId="0" borderId="9" xfId="4" applyFont="1" applyBorder="1"/>
    <xf numFmtId="0" fontId="32" fillId="16" borderId="1" xfId="4" applyFont="1" applyFill="1" applyBorder="1" applyAlignment="1" applyProtection="1">
      <alignment vertical="center"/>
      <protection locked="0"/>
    </xf>
    <xf numFmtId="167" fontId="23" fillId="16" borderId="1" xfId="5" applyFont="1" applyFill="1" applyBorder="1" applyAlignment="1" applyProtection="1">
      <alignment vertical="center"/>
      <protection locked="0"/>
    </xf>
    <xf numFmtId="0" fontId="32" fillId="19" borderId="1" xfId="4" applyFont="1" applyFill="1" applyBorder="1" applyAlignment="1">
      <alignment horizontal="center" vertical="center"/>
    </xf>
    <xf numFmtId="0" fontId="32" fillId="16" borderId="1" xfId="4" applyFont="1" applyFill="1" applyBorder="1" applyAlignment="1" applyProtection="1">
      <alignment horizontal="center" vertical="center"/>
      <protection locked="0"/>
    </xf>
    <xf numFmtId="9" fontId="32" fillId="16" borderId="1" xfId="4" applyNumberFormat="1" applyFont="1" applyFill="1" applyBorder="1" applyAlignment="1" applyProtection="1">
      <alignment horizontal="center" vertical="center"/>
      <protection locked="0"/>
    </xf>
    <xf numFmtId="167" fontId="32" fillId="20" borderId="1" xfId="5" applyFont="1" applyFill="1" applyBorder="1" applyAlignment="1">
      <alignment vertical="center"/>
    </xf>
    <xf numFmtId="0" fontId="32" fillId="21" borderId="1" xfId="4" applyFont="1" applyFill="1" applyBorder="1" applyAlignment="1">
      <alignment vertical="center"/>
    </xf>
    <xf numFmtId="167" fontId="23" fillId="21" borderId="1" xfId="5" applyFont="1" applyFill="1" applyBorder="1" applyAlignment="1">
      <alignment vertical="center"/>
    </xf>
    <xf numFmtId="0" fontId="30" fillId="22" borderId="1" xfId="4" applyFont="1" applyFill="1" applyBorder="1" applyAlignment="1">
      <alignment horizontal="center" vertical="center"/>
    </xf>
    <xf numFmtId="167" fontId="30" fillId="22" borderId="1" xfId="5" applyFont="1" applyFill="1" applyBorder="1" applyAlignment="1">
      <alignment vertical="center"/>
    </xf>
    <xf numFmtId="167" fontId="32" fillId="16" borderId="1" xfId="5" applyFont="1" applyFill="1" applyBorder="1" applyAlignment="1" applyProtection="1">
      <alignment vertical="center"/>
      <protection locked="0"/>
    </xf>
    <xf numFmtId="0" fontId="30" fillId="20" borderId="1" xfId="4" applyFont="1" applyFill="1" applyBorder="1" applyAlignment="1">
      <alignment wrapText="1"/>
    </xf>
    <xf numFmtId="167" fontId="32" fillId="20" borderId="1" xfId="4" applyNumberFormat="1" applyFont="1" applyFill="1" applyBorder="1"/>
    <xf numFmtId="0" fontId="32" fillId="20" borderId="1" xfId="4" applyFont="1" applyFill="1" applyBorder="1"/>
    <xf numFmtId="0" fontId="32" fillId="20" borderId="1" xfId="4" applyFont="1" applyFill="1" applyBorder="1" applyAlignment="1">
      <alignment horizontal="center" vertical="center"/>
    </xf>
    <xf numFmtId="167" fontId="30" fillId="20" borderId="1" xfId="5" applyFont="1" applyFill="1" applyBorder="1" applyAlignment="1">
      <alignment vertical="center"/>
    </xf>
    <xf numFmtId="0" fontId="32" fillId="0" borderId="13" xfId="4" applyFont="1" applyBorder="1"/>
    <xf numFmtId="0" fontId="32" fillId="0" borderId="0" xfId="4" applyFont="1"/>
    <xf numFmtId="0" fontId="30" fillId="0" borderId="13" xfId="4" applyFont="1" applyBorder="1"/>
    <xf numFmtId="167" fontId="30" fillId="23" borderId="1" xfId="4" applyNumberFormat="1" applyFont="1" applyFill="1" applyBorder="1"/>
    <xf numFmtId="0" fontId="0" fillId="0" borderId="0" xfId="0" applyProtection="1"/>
    <xf numFmtId="0" fontId="22" fillId="0" borderId="1" xfId="0" applyFont="1" applyBorder="1" applyAlignment="1" applyProtection="1">
      <alignment horizontal="center" vertical="center" wrapText="1"/>
    </xf>
    <xf numFmtId="167" fontId="22" fillId="25" borderId="1" xfId="6" applyFont="1" applyFill="1" applyBorder="1" applyAlignment="1" applyProtection="1">
      <alignment horizontal="center" vertical="center" wrapText="1"/>
    </xf>
    <xf numFmtId="0" fontId="22" fillId="26" borderId="1" xfId="0" applyFont="1" applyFill="1" applyBorder="1" applyAlignment="1" applyProtection="1">
      <alignment horizontal="center" vertical="center" wrapText="1"/>
    </xf>
    <xf numFmtId="167" fontId="22" fillId="26" borderId="1" xfId="6" applyFont="1" applyFill="1" applyBorder="1" applyAlignment="1" applyProtection="1">
      <alignment horizontal="center" vertical="center" wrapText="1"/>
    </xf>
    <xf numFmtId="2" fontId="37" fillId="0" borderId="1" xfId="7" applyNumberFormat="1" applyFont="1" applyBorder="1" applyAlignment="1" applyProtection="1">
      <alignment wrapText="1"/>
    </xf>
    <xf numFmtId="0" fontId="23" fillId="0" borderId="1" xfId="0" applyFont="1" applyBorder="1" applyProtection="1"/>
    <xf numFmtId="167" fontId="37" fillId="25" borderId="1" xfId="6" applyFont="1" applyFill="1" applyBorder="1" applyAlignment="1" applyProtection="1">
      <alignment horizontal="center" vertical="center"/>
    </xf>
    <xf numFmtId="2" fontId="21" fillId="0" borderId="1" xfId="7" applyNumberFormat="1" applyFont="1" applyBorder="1" applyProtection="1"/>
    <xf numFmtId="0" fontId="37" fillId="0" borderId="1" xfId="0" applyFont="1" applyBorder="1" applyAlignment="1" applyProtection="1">
      <alignment wrapText="1"/>
    </xf>
    <xf numFmtId="0" fontId="37" fillId="0" borderId="1" xfId="0" applyFont="1" applyBorder="1" applyProtection="1"/>
    <xf numFmtId="2" fontId="22" fillId="0" borderId="1" xfId="7" applyNumberFormat="1" applyFont="1" applyBorder="1" applyAlignment="1" applyProtection="1">
      <alignment horizontal="left"/>
    </xf>
    <xf numFmtId="2" fontId="21" fillId="0" borderId="1" xfId="7" applyNumberFormat="1" applyFont="1" applyBorder="1" applyAlignment="1" applyProtection="1">
      <alignment horizontal="left"/>
    </xf>
    <xf numFmtId="167" fontId="22" fillId="25" borderId="1" xfId="6" applyFont="1" applyFill="1" applyBorder="1" applyAlignment="1" applyProtection="1">
      <alignment horizontal="center" vertical="center"/>
    </xf>
    <xf numFmtId="167" fontId="21" fillId="27" borderId="1" xfId="6" applyFont="1" applyFill="1" applyBorder="1" applyAlignment="1" applyProtection="1">
      <alignment horizontal="center" vertical="center"/>
    </xf>
    <xf numFmtId="0" fontId="3" fillId="28" borderId="1" xfId="0" applyFont="1" applyFill="1" applyBorder="1" applyAlignment="1" applyProtection="1">
      <alignment horizontal="left"/>
      <protection locked="0"/>
    </xf>
    <xf numFmtId="165" fontId="11" fillId="2" borderId="1" xfId="1" applyNumberFormat="1" applyFont="1" applyFill="1" applyBorder="1" applyAlignment="1" applyProtection="1">
      <alignment vertical="top" wrapText="1"/>
    </xf>
    <xf numFmtId="165" fontId="11" fillId="28" borderId="1" xfId="1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0" fontId="20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8" borderId="1" xfId="0" applyFont="1" applyFill="1" applyBorder="1" applyAlignment="1" applyProtection="1">
      <alignment vertical="center" wrapText="1"/>
      <protection locked="0"/>
    </xf>
    <xf numFmtId="0" fontId="6" fillId="28" borderId="1" xfId="0" applyFont="1" applyFill="1" applyBorder="1" applyAlignment="1" applyProtection="1">
      <alignment horizontal="left" vertical="center" wrapText="1"/>
      <protection locked="0"/>
    </xf>
    <xf numFmtId="0" fontId="23" fillId="11" borderId="9" xfId="3" applyFont="1" applyFill="1" applyBorder="1" applyAlignment="1" applyProtection="1">
      <alignment horizontal="left" vertical="center"/>
      <protection locked="0"/>
    </xf>
    <xf numFmtId="0" fontId="23" fillId="11" borderId="10" xfId="3" applyFont="1" applyFill="1" applyBorder="1" applyAlignment="1" applyProtection="1">
      <alignment horizontal="left" vertical="center"/>
      <protection locked="0"/>
    </xf>
    <xf numFmtId="0" fontId="23" fillId="11" borderId="11" xfId="3" applyFont="1" applyFill="1" applyBorder="1" applyAlignment="1" applyProtection="1">
      <alignment horizontal="left" vertical="center"/>
      <protection locked="0"/>
    </xf>
    <xf numFmtId="0" fontId="22" fillId="9" borderId="9" xfId="3" applyFont="1" applyFill="1" applyBorder="1" applyAlignment="1">
      <alignment horizontal="left" vertical="center"/>
    </xf>
    <xf numFmtId="0" fontId="22" fillId="9" borderId="10" xfId="3" applyFont="1" applyFill="1" applyBorder="1" applyAlignment="1">
      <alignment horizontal="left" vertical="center"/>
    </xf>
    <xf numFmtId="0" fontId="21" fillId="8" borderId="9" xfId="3" applyFont="1" applyFill="1" applyBorder="1" applyAlignment="1">
      <alignment horizontal="center" vertical="center"/>
    </xf>
    <xf numFmtId="0" fontId="21" fillId="8" borderId="10" xfId="3" applyFont="1" applyFill="1" applyBorder="1" applyAlignment="1">
      <alignment horizontal="center" vertical="center"/>
    </xf>
    <xf numFmtId="0" fontId="21" fillId="8" borderId="11" xfId="3" applyFont="1" applyFill="1" applyBorder="1" applyAlignment="1">
      <alignment horizontal="center" vertical="center"/>
    </xf>
    <xf numFmtId="0" fontId="22" fillId="8" borderId="9" xfId="3" applyFont="1" applyFill="1" applyBorder="1" applyAlignment="1">
      <alignment horizontal="center" vertical="center"/>
    </xf>
    <xf numFmtId="0" fontId="21" fillId="9" borderId="9" xfId="3" applyFont="1" applyFill="1" applyBorder="1" applyAlignment="1">
      <alignment horizontal="center" vertical="center" wrapText="1"/>
    </xf>
    <xf numFmtId="0" fontId="21" fillId="9" borderId="10" xfId="3" applyFont="1" applyFill="1" applyBorder="1" applyAlignment="1">
      <alignment horizontal="center" vertical="center" wrapText="1"/>
    </xf>
    <xf numFmtId="0" fontId="21" fillId="9" borderId="11" xfId="3" applyFont="1" applyFill="1" applyBorder="1" applyAlignment="1">
      <alignment horizontal="center" vertical="center" wrapText="1"/>
    </xf>
    <xf numFmtId="0" fontId="29" fillId="14" borderId="1" xfId="4" applyFont="1" applyFill="1" applyBorder="1" applyAlignment="1">
      <alignment horizontal="center" vertical="center" wrapText="1"/>
    </xf>
    <xf numFmtId="0" fontId="30" fillId="15" borderId="1" xfId="4" applyFont="1" applyFill="1" applyBorder="1" applyAlignment="1">
      <alignment horizontal="center" vertical="center"/>
    </xf>
    <xf numFmtId="0" fontId="30" fillId="15" borderId="9" xfId="4" applyFont="1" applyFill="1" applyBorder="1" applyAlignment="1">
      <alignment horizontal="center" vertical="center"/>
    </xf>
    <xf numFmtId="0" fontId="30" fillId="16" borderId="12" xfId="4" applyFont="1" applyFill="1" applyBorder="1" applyAlignment="1">
      <alignment horizontal="center" vertical="center" textRotation="180"/>
    </xf>
    <xf numFmtId="0" fontId="30" fillId="16" borderId="14" xfId="4" applyFont="1" applyFill="1" applyBorder="1" applyAlignment="1">
      <alignment horizontal="center" vertical="center" textRotation="180"/>
    </xf>
    <xf numFmtId="0" fontId="33" fillId="23" borderId="1" xfId="4" applyFont="1" applyFill="1" applyBorder="1" applyAlignment="1">
      <alignment vertical="center"/>
    </xf>
    <xf numFmtId="0" fontId="34" fillId="23" borderId="1" xfId="4" applyFont="1" applyFill="1" applyBorder="1"/>
    <xf numFmtId="0" fontId="35" fillId="23" borderId="1" xfId="4" applyFont="1" applyFill="1" applyBorder="1" applyAlignment="1">
      <alignment wrapText="1"/>
    </xf>
    <xf numFmtId="0" fontId="32" fillId="0" borderId="13" xfId="4" applyFont="1" applyBorder="1" applyAlignment="1">
      <alignment wrapText="1"/>
    </xf>
    <xf numFmtId="0" fontId="32" fillId="0" borderId="0" xfId="4" applyFont="1" applyAlignment="1">
      <alignment wrapText="1"/>
    </xf>
    <xf numFmtId="0" fontId="22" fillId="24" borderId="1" xfId="0" applyFont="1" applyFill="1" applyBorder="1" applyAlignment="1" applyProtection="1">
      <alignment horizontal="center" vertical="center" wrapText="1"/>
    </xf>
    <xf numFmtId="0" fontId="23" fillId="27" borderId="1" xfId="0" applyFont="1" applyFill="1" applyBorder="1" applyAlignment="1" applyProtection="1">
      <alignment horizontal="left"/>
    </xf>
  </cellXfs>
  <cellStyles count="8">
    <cellStyle name="Migliaia 2" xfId="6" xr:uid="{17C68ECB-EF1D-4846-BC99-6FA3A97BA992}"/>
    <cellStyle name="Migliaia 4" xfId="5" xr:uid="{BA1DC0EB-A22F-4088-B7B1-F28D8DCB7A3D}"/>
    <cellStyle name="Normale" xfId="0" builtinId="0"/>
    <cellStyle name="Normale 2" xfId="3" xr:uid="{E35302AB-8155-45AA-AB02-925C1CF731D1}"/>
    <cellStyle name="Normale 3" xfId="4" xr:uid="{1E19E17A-C523-4996-AB60-59DBF7114365}"/>
    <cellStyle name="Percentuale" xfId="2" builtinId="5"/>
    <cellStyle name="Valuta" xfId="1" builtinId="4"/>
    <cellStyle name="Valuta 2" xfId="7" xr:uid="{C61A0CF0-2523-4005-8F98-22CC5DF6D3CD}"/>
  </cellStyles>
  <dxfs count="18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A9D08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entury Gothic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sz val="10"/>
        <name val="Century Gothic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 tint="4.9989318521683403E-2"/>
        <name val="Century Gothic"/>
        <scheme val="none"/>
      </font>
      <fill>
        <patternFill patternType="solid">
          <fgColor indexed="64"/>
          <bgColor theme="4" tint="0.59999389629810485"/>
        </patternFill>
      </fill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5067299</xdr:colOff>
      <xdr:row>18</xdr:row>
      <xdr:rowOff>57730</xdr:rowOff>
    </xdr:from>
    <xdr:to>
      <xdr:col>3</xdr:col>
      <xdr:colOff>600706</xdr:colOff>
      <xdr:row>19</xdr:row>
      <xdr:rowOff>1616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8267699" y="6068005"/>
          <a:ext cx="600707" cy="467761"/>
        </a:xfrm>
        <a:prstGeom prst="rightArrow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87841</xdr:colOff>
      <xdr:row>22</xdr:row>
      <xdr:rowOff>164041</xdr:rowOff>
    </xdr:from>
    <xdr:to>
      <xdr:col>5</xdr:col>
      <xdr:colOff>391583</xdr:colOff>
      <xdr:row>36</xdr:row>
      <xdr:rowOff>123824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841" y="7279216"/>
          <a:ext cx="10752667" cy="262678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IMPORTANT INFORMATION </a:t>
          </a:r>
        </a:p>
        <a:p>
          <a:endParaRPr lang="it-IT" sz="1000">
            <a:latin typeface="Century Gothic" panose="020B0502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Direct costs: 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Personnel (for public IRCCS and ASST, AREU and</a:t>
          </a:r>
          <a:r>
            <a:rPr lang="en-GB" sz="100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ATS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only staff recruited specifically on the project)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Consumables, animals purchase, maintenance and breeding;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Equipment (on hire or eligible amortization rate);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Travel: max 10%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</a:t>
          </a:r>
          <a:endParaRPr lang="en-GB" sz="1000">
            <a:effectLst/>
            <a:latin typeface="Century Gothic" panose="020B0502020202020204" pitchFamily="34" charset="0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Publications: max 5%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 </a:t>
          </a:r>
          <a:endParaRPr lang="en-GB" sz="1000">
            <a:effectLst/>
            <a:latin typeface="Century Gothic" panose="020B0502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Subcontracting: max 20% of the total direct costs </a:t>
          </a:r>
          <a:r>
            <a:rPr lang="en-US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(overheads costs excluded) </a:t>
          </a:r>
          <a:endParaRPr lang="en-GB" sz="1000" i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FRRB will require the submission of a financial audit certificate together with the final financial report. This cost, to be included under the “Subcontracting” category will be eligible up to a maximum of € 8.000.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Indirect costs: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Overheads: 20% flat rate calculated on direct costs </a:t>
          </a:r>
          <a:r>
            <a:rPr lang="en-US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(Subcontracting costs excluded from this calculation ).</a:t>
          </a:r>
          <a:endParaRPr lang="it-IT" sz="1000" i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Only costs generated over the lifetime of the project will be considered eligible.</a:t>
          </a:r>
          <a:endParaRPr lang="it-IT" sz="1000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0</xdr:col>
      <xdr:colOff>1028700</xdr:colOff>
      <xdr:row>1</xdr:row>
      <xdr:rowOff>381000</xdr:rowOff>
    </xdr:from>
    <xdr:ext cx="184731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87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1</xdr:col>
      <xdr:colOff>276225</xdr:colOff>
      <xdr:row>1</xdr:row>
      <xdr:rowOff>1</xdr:rowOff>
    </xdr:from>
    <xdr:to>
      <xdr:col>2</xdr:col>
      <xdr:colOff>5058833</xdr:colOff>
      <xdr:row>2</xdr:row>
      <xdr:rowOff>190500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71750" y="1"/>
          <a:ext cx="6125633" cy="695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cap="small">
              <a:solidFill>
                <a:srgbClr val="0070C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OH AMR JOINT TRANSNATIONAL CALL FOR PROPOSALS (2026)  </a:t>
          </a:r>
          <a:r>
            <a:rPr lang="en-GB" sz="1100" b="1" cap="small">
              <a:solidFill>
                <a:srgbClr val="0070C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 </a:t>
          </a:r>
          <a:endParaRPr lang="en-GB" sz="1100">
            <a:solidFill>
              <a:srgbClr val="0070C0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GB" sz="1100" b="0">
              <a:solidFill>
                <a:srgbClr val="0070C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Access to Care</a:t>
          </a:r>
          <a:endParaRPr lang="it-IT" sz="1100" b="0">
            <a:solidFill>
              <a:srgbClr val="0070C0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31750</xdr:colOff>
      <xdr:row>3</xdr:row>
      <xdr:rowOff>0</xdr:rowOff>
    </xdr:from>
    <xdr:to>
      <xdr:col>7</xdr:col>
      <xdr:colOff>95250</xdr:colOff>
      <xdr:row>7</xdr:row>
      <xdr:rowOff>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347200" y="1219200"/>
          <a:ext cx="5645150" cy="762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PLEASE NOTE : this budget table is</a:t>
          </a:r>
          <a:r>
            <a:rPr lang="it-IT" sz="1000" b="1" baseline="0">
              <a:latin typeface="Century Gothic" panose="020B0502020202020204" pitchFamily="34" charset="0"/>
            </a:rPr>
            <a:t> provided as support to Lombardy applicants to draft the budget.</a:t>
          </a:r>
        </a:p>
        <a:p>
          <a:r>
            <a:rPr lang="it-IT" sz="1000" b="1" u="sng" baseline="0">
              <a:solidFill>
                <a:srgbClr val="FF0000"/>
              </a:solidFill>
              <a:latin typeface="Century Gothic" panose="020B0502020202020204" pitchFamily="34" charset="0"/>
            </a:rPr>
            <a:t>There is no need to submit  this budget to FRRB. Only the pre elegibility check form is requested.</a:t>
          </a:r>
          <a:endParaRPr lang="it-IT" sz="1000" b="1" u="sng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0</xdr:col>
      <xdr:colOff>463550</xdr:colOff>
      <xdr:row>0</xdr:row>
      <xdr:rowOff>120650</xdr:rowOff>
    </xdr:from>
    <xdr:to>
      <xdr:col>0</xdr:col>
      <xdr:colOff>1905000</xdr:colOff>
      <xdr:row>2</xdr:row>
      <xdr:rowOff>215940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DAAD47B-28FD-6942-9EF6-5E7872A01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550" y="120650"/>
          <a:ext cx="1441450" cy="7810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14</xdr:row>
      <xdr:rowOff>111123</xdr:rowOff>
    </xdr:from>
    <xdr:to>
      <xdr:col>2</xdr:col>
      <xdr:colOff>1431925</xdr:colOff>
      <xdr:row>14</xdr:row>
      <xdr:rowOff>292100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162C6E71-B341-44F2-BBA4-0279F41E2339}"/>
            </a:ext>
          </a:extLst>
        </xdr:cNvPr>
        <xdr:cNvSpPr/>
      </xdr:nvSpPr>
      <xdr:spPr bwMode="auto">
        <a:xfrm>
          <a:off x="3187700" y="3267073"/>
          <a:ext cx="1241425" cy="180977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3175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2" displayName="Tabella2" ref="E10:E11" totalsRowShown="0" headerRowDxfId="9" dataDxfId="8">
  <autoFilter ref="E10:E11" xr:uid="{00000000-0009-0000-0100-000001000000}"/>
  <tableColumns count="1">
    <tableColumn id="1" xr3:uid="{00000000-0010-0000-0000-000001000000}" name="heading " dataDxfId="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4" displayName="Tabella4" ref="F10:G11" totalsRowShown="0" headerRowDxfId="6" dataDxfId="5">
  <tableColumns count="2">
    <tableColumn id="1" xr3:uid="{00000000-0010-0000-0100-000001000000}" name="%" dataDxfId="4">
      <calculatedColumnFormula>(B11/B17)*100</calculatedColumnFormula>
    </tableColumn>
    <tableColumn id="2" xr3:uid="{00000000-0010-0000-0100-000002000000}" name="Maximum percentage (%)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5"/>
  <sheetViews>
    <sheetView zoomScale="55" zoomScaleNormal="55" workbookViewId="0">
      <selection activeCell="B12" sqref="B12"/>
    </sheetView>
  </sheetViews>
  <sheetFormatPr defaultRowHeight="14.5" x14ac:dyDescent="0.35"/>
  <cols>
    <col min="1" max="1" width="34.453125" customWidth="1"/>
    <col min="2" max="2" width="13.54296875" customWidth="1"/>
    <col min="3" max="3" width="76" customWidth="1"/>
    <col min="5" max="6" width="23.54296875" customWidth="1"/>
    <col min="7" max="7" width="39" customWidth="1"/>
  </cols>
  <sheetData>
    <row r="2" spans="1:9" ht="39.75" customHeight="1" x14ac:dyDescent="0.35"/>
    <row r="3" spans="1:9" ht="20.25" customHeight="1" x14ac:dyDescent="0.35"/>
    <row r="4" spans="1:9" x14ac:dyDescent="0.35">
      <c r="A4" s="103" t="s">
        <v>0</v>
      </c>
      <c r="B4" s="103"/>
      <c r="C4" s="98"/>
      <c r="D4" s="1"/>
      <c r="E4" s="1"/>
      <c r="F4" s="1"/>
      <c r="G4" s="1"/>
      <c r="H4" s="2"/>
      <c r="I4" s="2"/>
    </row>
    <row r="5" spans="1:9" x14ac:dyDescent="0.35">
      <c r="A5" s="3"/>
      <c r="B5" s="1"/>
      <c r="C5" s="1"/>
      <c r="D5" s="1"/>
      <c r="E5" s="1"/>
      <c r="F5" s="1"/>
      <c r="G5" s="1"/>
      <c r="H5" s="2"/>
      <c r="I5" s="2"/>
    </row>
    <row r="6" spans="1:9" x14ac:dyDescent="0.35">
      <c r="A6" s="22" t="s">
        <v>1</v>
      </c>
      <c r="B6" s="104"/>
      <c r="C6" s="104"/>
      <c r="D6" s="1"/>
      <c r="E6" s="1"/>
      <c r="F6" s="1"/>
      <c r="G6" s="1"/>
      <c r="H6" s="2"/>
      <c r="I6" s="2"/>
    </row>
    <row r="7" spans="1:9" x14ac:dyDescent="0.35">
      <c r="A7" s="22" t="s">
        <v>2</v>
      </c>
      <c r="B7" s="104"/>
      <c r="C7" s="104"/>
      <c r="D7" s="1"/>
      <c r="E7" s="1"/>
      <c r="F7" s="1"/>
      <c r="G7" s="1"/>
      <c r="H7" s="2"/>
      <c r="I7" s="2"/>
    </row>
    <row r="8" spans="1:9" ht="47" x14ac:dyDescent="0.35">
      <c r="A8" s="22" t="s">
        <v>3</v>
      </c>
      <c r="B8" s="105"/>
      <c r="C8" s="105"/>
      <c r="D8" s="1"/>
      <c r="E8" s="1"/>
      <c r="F8" s="1"/>
      <c r="G8" s="1"/>
      <c r="H8" s="2"/>
      <c r="I8" s="2"/>
    </row>
    <row r="9" spans="1:9" ht="15" thickBot="1" x14ac:dyDescent="0.4">
      <c r="A9" s="4"/>
      <c r="B9" s="5"/>
      <c r="C9" s="5"/>
      <c r="D9" s="1"/>
      <c r="E9" s="1"/>
      <c r="F9" s="1"/>
      <c r="G9" s="1"/>
      <c r="H9" s="2"/>
      <c r="I9" s="2"/>
    </row>
    <row r="10" spans="1:9" x14ac:dyDescent="0.35">
      <c r="A10" s="6" t="s">
        <v>4</v>
      </c>
      <c r="B10" s="7" t="s">
        <v>5</v>
      </c>
      <c r="C10" s="8" t="s">
        <v>6</v>
      </c>
      <c r="D10" s="1"/>
      <c r="E10" s="9" t="s">
        <v>7</v>
      </c>
      <c r="F10" s="10" t="s">
        <v>8</v>
      </c>
      <c r="G10" s="11" t="s">
        <v>9</v>
      </c>
      <c r="H10" s="2"/>
      <c r="I10" s="2"/>
    </row>
    <row r="11" spans="1:9" ht="46" x14ac:dyDescent="0.35">
      <c r="A11" s="23" t="s">
        <v>10</v>
      </c>
      <c r="B11" s="99">
        <f>Personnel!M12+Personnel!M25</f>
        <v>0</v>
      </c>
      <c r="C11" s="24" t="s">
        <v>11</v>
      </c>
      <c r="D11" s="1"/>
      <c r="E11" s="12" t="s">
        <v>10</v>
      </c>
      <c r="F11" s="13" t="e">
        <f>(B11/B17)*100</f>
        <v>#DIV/0!</v>
      </c>
      <c r="G11" s="15" t="s">
        <v>12</v>
      </c>
      <c r="H11" s="2"/>
      <c r="I11" s="2"/>
    </row>
    <row r="12" spans="1:9" ht="37.5" x14ac:dyDescent="0.35">
      <c r="A12" s="23" t="s">
        <v>13</v>
      </c>
      <c r="B12" s="100"/>
      <c r="C12" s="24" t="s">
        <v>14</v>
      </c>
      <c r="D12" s="1"/>
      <c r="E12" s="12" t="s">
        <v>15</v>
      </c>
      <c r="F12" s="13" t="e">
        <f>B14/B17*100</f>
        <v>#DIV/0!</v>
      </c>
      <c r="G12" s="15" t="s">
        <v>16</v>
      </c>
      <c r="H12" s="2"/>
      <c r="I12" s="14"/>
    </row>
    <row r="13" spans="1:9" ht="37.5" x14ac:dyDescent="0.35">
      <c r="A13" s="23" t="s">
        <v>17</v>
      </c>
      <c r="B13" s="99">
        <f>Equipment!F13</f>
        <v>0</v>
      </c>
      <c r="C13" s="24" t="s">
        <v>18</v>
      </c>
      <c r="D13" s="1"/>
      <c r="E13" s="12" t="s">
        <v>19</v>
      </c>
      <c r="F13" s="13" t="e">
        <f>B15/B17*100</f>
        <v>#DIV/0!</v>
      </c>
      <c r="G13" s="15" t="s">
        <v>20</v>
      </c>
      <c r="H13" s="2"/>
      <c r="I13" s="2"/>
    </row>
    <row r="14" spans="1:9" ht="34.5" x14ac:dyDescent="0.35">
      <c r="A14" s="23" t="s">
        <v>21</v>
      </c>
      <c r="B14" s="100"/>
      <c r="C14" s="24" t="s">
        <v>22</v>
      </c>
      <c r="D14" s="1"/>
      <c r="E14" s="16" t="s">
        <v>23</v>
      </c>
      <c r="F14" s="13" t="e">
        <f>(B12+B13+B16)/B17*100</f>
        <v>#DIV/0!</v>
      </c>
      <c r="G14" s="15" t="s">
        <v>24</v>
      </c>
      <c r="H14" s="2"/>
      <c r="I14" s="2"/>
    </row>
    <row r="15" spans="1:9" ht="34.5" x14ac:dyDescent="0.35">
      <c r="A15" s="23" t="s">
        <v>19</v>
      </c>
      <c r="B15" s="100"/>
      <c r="C15" s="24" t="s">
        <v>25</v>
      </c>
      <c r="D15" s="1"/>
      <c r="E15" s="12" t="s">
        <v>26</v>
      </c>
      <c r="F15" s="13" t="e">
        <f>B19/B17*100</f>
        <v>#DIV/0!</v>
      </c>
      <c r="G15" s="15" t="s">
        <v>27</v>
      </c>
      <c r="H15" s="2"/>
      <c r="I15" s="2"/>
    </row>
    <row r="16" spans="1:9" ht="23" x14ac:dyDescent="0.35">
      <c r="A16" s="23" t="s">
        <v>28</v>
      </c>
      <c r="B16" s="100"/>
      <c r="C16" s="24" t="s">
        <v>29</v>
      </c>
      <c r="D16" s="1"/>
      <c r="E16" s="17"/>
      <c r="F16" s="1"/>
      <c r="G16" s="1"/>
      <c r="H16" s="2"/>
      <c r="I16" s="2"/>
    </row>
    <row r="17" spans="1:9" x14ac:dyDescent="0.35">
      <c r="A17" s="25" t="s">
        <v>30</v>
      </c>
      <c r="B17" s="99">
        <f>SUM(B11:B16)</f>
        <v>0</v>
      </c>
      <c r="C17" s="26" t="s">
        <v>31</v>
      </c>
      <c r="D17" s="1"/>
      <c r="E17" s="18"/>
      <c r="F17" s="18"/>
      <c r="G17" s="1"/>
      <c r="H17" s="2"/>
      <c r="I17" s="2"/>
    </row>
    <row r="18" spans="1:9" ht="15" thickBot="1" x14ac:dyDescent="0.4">
      <c r="A18" s="23" t="s">
        <v>32</v>
      </c>
      <c r="B18" s="99">
        <f>(B17/100)*20</f>
        <v>0</v>
      </c>
      <c r="C18" s="24" t="s">
        <v>33</v>
      </c>
      <c r="D18" s="1"/>
      <c r="E18" s="1"/>
      <c r="F18" s="28"/>
      <c r="G18" s="18"/>
      <c r="H18" s="2"/>
      <c r="I18" s="2"/>
    </row>
    <row r="19" spans="1:9" ht="38" thickBot="1" x14ac:dyDescent="0.4">
      <c r="A19" s="23" t="s">
        <v>26</v>
      </c>
      <c r="B19" s="100"/>
      <c r="C19" s="27" t="s">
        <v>34</v>
      </c>
      <c r="D19" s="1"/>
      <c r="E19" s="30" t="s">
        <v>35</v>
      </c>
      <c r="F19" s="29"/>
      <c r="G19" s="29"/>
      <c r="H19" s="2"/>
      <c r="I19" s="2"/>
    </row>
    <row r="20" spans="1:9" ht="15" thickBot="1" x14ac:dyDescent="0.4">
      <c r="A20" s="19" t="s">
        <v>36</v>
      </c>
      <c r="B20" s="31">
        <f>B17+B18+B19</f>
        <v>0</v>
      </c>
      <c r="C20" s="20"/>
      <c r="D20" s="1"/>
      <c r="E20" s="29"/>
      <c r="F20" s="29"/>
      <c r="G20" s="29"/>
      <c r="H20" s="2"/>
      <c r="I20" s="2"/>
    </row>
    <row r="21" spans="1:9" x14ac:dyDescent="0.35">
      <c r="A21" s="2"/>
      <c r="B21" s="2"/>
      <c r="C21" s="2"/>
      <c r="D21" s="1"/>
      <c r="E21" s="21"/>
      <c r="F21" s="101"/>
      <c r="G21" s="101"/>
      <c r="H21" s="2"/>
      <c r="I21" s="2"/>
    </row>
    <row r="22" spans="1:9" x14ac:dyDescent="0.35">
      <c r="A22" s="102" t="s">
        <v>37</v>
      </c>
      <c r="B22" s="102"/>
      <c r="C22" s="102"/>
      <c r="D22" s="1"/>
      <c r="E22" s="1"/>
      <c r="F22" s="1"/>
      <c r="G22" s="1"/>
      <c r="H22" s="2"/>
      <c r="I22" s="2"/>
    </row>
    <row r="23" spans="1:9" x14ac:dyDescent="0.3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3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35">
      <c r="A25" s="2"/>
      <c r="B25" s="2"/>
      <c r="C25" s="2"/>
      <c r="D25" s="2"/>
      <c r="E25" s="2"/>
      <c r="F25" s="2"/>
      <c r="G25" s="2"/>
      <c r="H25" s="2"/>
      <c r="I25" s="2"/>
    </row>
  </sheetData>
  <sheetProtection algorithmName="SHA-512" hashValue="UjgIfW1g+Ey+w2cAzr6PRbiWocDSIlDHmfZ9ei9kYk1Oj+CvK5iiCAzHHoclAt3ZWFA7k0+AdnDVtPuWDzWOLw==" saltValue="bMVkj6J/n6Nkccnm2ogVWQ==" spinCount="100000" sheet="1" objects="1" scenarios="1" selectLockedCells="1"/>
  <mergeCells count="6">
    <mergeCell ref="F21:G21"/>
    <mergeCell ref="A22:C22"/>
    <mergeCell ref="A4:B4"/>
    <mergeCell ref="B6:C6"/>
    <mergeCell ref="B7:C7"/>
    <mergeCell ref="B8:C8"/>
  </mergeCells>
  <conditionalFormatting sqref="F11">
    <cfRule type="cellIs" dxfId="17" priority="1" operator="greaterThan">
      <formula>0</formula>
    </cfRule>
  </conditionalFormatting>
  <conditionalFormatting sqref="F12">
    <cfRule type="cellIs" dxfId="16" priority="6" operator="lessThanOrEqual">
      <formula>10</formula>
    </cfRule>
    <cfRule type="cellIs" dxfId="15" priority="7" operator="greaterThan">
      <formula>10</formula>
    </cfRule>
  </conditionalFormatting>
  <conditionalFormatting sqref="F13">
    <cfRule type="cellIs" dxfId="14" priority="8" operator="lessThanOrEqual">
      <formula>5</formula>
    </cfRule>
    <cfRule type="cellIs" dxfId="13" priority="9" operator="greaterThan">
      <formula>5</formula>
    </cfRule>
  </conditionalFormatting>
  <conditionalFormatting sqref="F14">
    <cfRule type="cellIs" dxfId="12" priority="3" operator="between">
      <formula>1</formula>
      <formula>200</formula>
    </cfRule>
  </conditionalFormatting>
  <conditionalFormatting sqref="F15">
    <cfRule type="cellIs" dxfId="11" priority="4" operator="lessThanOrEqual">
      <formula>20</formula>
    </cfRule>
    <cfRule type="cellIs" dxfId="10" priority="5" operator="greaterThan">
      <formula>20</formula>
    </cfRule>
  </conditionalFormatting>
  <pageMargins left="0" right="0" top="0" bottom="0" header="0.31496062992125984" footer="0.31496062992125984"/>
  <pageSetup paperSize="9" scale="63" fitToHeight="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A62DB-1789-421F-AF24-68DCAF7F292A}">
  <dimension ref="A1:O25"/>
  <sheetViews>
    <sheetView zoomScale="55" zoomScaleNormal="55" workbookViewId="0">
      <selection activeCell="C5" sqref="C5"/>
    </sheetView>
  </sheetViews>
  <sheetFormatPr defaultRowHeight="14.5" x14ac:dyDescent="0.35"/>
  <cols>
    <col min="2" max="2" width="10.7265625" customWidth="1"/>
    <col min="6" max="6" width="14.6328125" customWidth="1"/>
    <col min="7" max="7" width="13.08984375" customWidth="1"/>
    <col min="8" max="8" width="10.36328125" bestFit="1" customWidth="1"/>
    <col min="9" max="9" width="12.453125" customWidth="1"/>
    <col min="10" max="10" width="10.36328125" bestFit="1" customWidth="1"/>
    <col min="11" max="11" width="15.453125" customWidth="1"/>
    <col min="12" max="12" width="10.36328125" bestFit="1" customWidth="1"/>
    <col min="13" max="13" width="15.7265625" customWidth="1"/>
    <col min="14" max="14" width="13.81640625" customWidth="1"/>
    <col min="15" max="15" width="15.54296875" customWidth="1"/>
  </cols>
  <sheetData>
    <row r="1" spans="1:15" x14ac:dyDescent="0.35">
      <c r="A1" s="111" t="s">
        <v>38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  <c r="O1" s="32"/>
    </row>
    <row r="2" spans="1:15" ht="58" x14ac:dyDescent="0.35">
      <c r="A2" s="33" t="s">
        <v>39</v>
      </c>
      <c r="B2" s="33" t="s">
        <v>40</v>
      </c>
      <c r="C2" s="33" t="s">
        <v>41</v>
      </c>
      <c r="D2" s="34" t="s">
        <v>42</v>
      </c>
      <c r="E2" s="34" t="s">
        <v>43</v>
      </c>
      <c r="F2" s="34" t="s">
        <v>44</v>
      </c>
      <c r="G2" s="35" t="s">
        <v>45</v>
      </c>
      <c r="H2" s="33" t="s">
        <v>46</v>
      </c>
      <c r="I2" s="35" t="s">
        <v>47</v>
      </c>
      <c r="J2" s="33" t="s">
        <v>48</v>
      </c>
      <c r="K2" s="35" t="s">
        <v>49</v>
      </c>
      <c r="L2" s="33" t="s">
        <v>50</v>
      </c>
      <c r="M2" s="36" t="s">
        <v>51</v>
      </c>
      <c r="N2" s="37" t="s">
        <v>52</v>
      </c>
      <c r="O2" s="38"/>
    </row>
    <row r="3" spans="1:15" x14ac:dyDescent="0.35">
      <c r="A3" s="39"/>
      <c r="B3" s="40"/>
      <c r="C3" s="39"/>
      <c r="D3" s="40"/>
      <c r="E3" s="41">
        <v>6.2E-2</v>
      </c>
      <c r="F3" s="42">
        <f t="shared" ref="F3:F11" si="0">(D3-D3*E3)/12</f>
        <v>0</v>
      </c>
      <c r="G3" s="40"/>
      <c r="H3" s="42">
        <f t="shared" ref="H3:H11" si="1">F3*G3</f>
        <v>0</v>
      </c>
      <c r="I3" s="40"/>
      <c r="J3" s="42">
        <f t="shared" ref="J3:J11" si="2">F3*I3</f>
        <v>0</v>
      </c>
      <c r="K3" s="40"/>
      <c r="L3" s="42">
        <f t="shared" ref="L3:L11" si="3">F3*K3</f>
        <v>0</v>
      </c>
      <c r="M3" s="43">
        <f t="shared" ref="M3:M11" si="4">H3+J3+L3</f>
        <v>0</v>
      </c>
      <c r="N3" s="44">
        <f>G3+I3+K3</f>
        <v>0</v>
      </c>
      <c r="O3" s="32"/>
    </row>
    <row r="4" spans="1:15" x14ac:dyDescent="0.35">
      <c r="A4" s="40"/>
      <c r="B4" s="40"/>
      <c r="C4" s="40"/>
      <c r="D4" s="40"/>
      <c r="E4" s="41">
        <v>6.2E-2</v>
      </c>
      <c r="F4" s="42">
        <f t="shared" si="0"/>
        <v>0</v>
      </c>
      <c r="G4" s="40"/>
      <c r="H4" s="42">
        <f t="shared" si="1"/>
        <v>0</v>
      </c>
      <c r="I4" s="40"/>
      <c r="J4" s="42">
        <f t="shared" si="2"/>
        <v>0</v>
      </c>
      <c r="K4" s="40"/>
      <c r="L4" s="42">
        <f t="shared" si="3"/>
        <v>0</v>
      </c>
      <c r="M4" s="43">
        <f t="shared" si="4"/>
        <v>0</v>
      </c>
      <c r="N4" s="44">
        <f t="shared" ref="N4:N11" si="5">G4+I4+K4</f>
        <v>0</v>
      </c>
      <c r="O4" s="32"/>
    </row>
    <row r="5" spans="1:15" x14ac:dyDescent="0.35">
      <c r="A5" s="40"/>
      <c r="B5" s="40"/>
      <c r="C5" s="40"/>
      <c r="D5" s="40"/>
      <c r="E5" s="41">
        <v>6.2E-2</v>
      </c>
      <c r="F5" s="42">
        <f t="shared" si="0"/>
        <v>0</v>
      </c>
      <c r="G5" s="40"/>
      <c r="H5" s="42">
        <f t="shared" si="1"/>
        <v>0</v>
      </c>
      <c r="I5" s="40"/>
      <c r="J5" s="42">
        <f t="shared" si="2"/>
        <v>0</v>
      </c>
      <c r="K5" s="40"/>
      <c r="L5" s="42">
        <f t="shared" si="3"/>
        <v>0</v>
      </c>
      <c r="M5" s="43">
        <f t="shared" si="4"/>
        <v>0</v>
      </c>
      <c r="N5" s="44">
        <f t="shared" si="5"/>
        <v>0</v>
      </c>
      <c r="O5" s="32"/>
    </row>
    <row r="6" spans="1:15" x14ac:dyDescent="0.35">
      <c r="A6" s="40"/>
      <c r="B6" s="40"/>
      <c r="C6" s="39"/>
      <c r="D6" s="40"/>
      <c r="E6" s="41">
        <v>6.2E-2</v>
      </c>
      <c r="F6" s="42">
        <f t="shared" si="0"/>
        <v>0</v>
      </c>
      <c r="G6" s="40"/>
      <c r="H6" s="42">
        <f t="shared" si="1"/>
        <v>0</v>
      </c>
      <c r="I6" s="40"/>
      <c r="J6" s="42">
        <f t="shared" si="2"/>
        <v>0</v>
      </c>
      <c r="K6" s="40"/>
      <c r="L6" s="42">
        <f t="shared" si="3"/>
        <v>0</v>
      </c>
      <c r="M6" s="43">
        <f t="shared" si="4"/>
        <v>0</v>
      </c>
      <c r="N6" s="44">
        <f t="shared" si="5"/>
        <v>0</v>
      </c>
      <c r="O6" s="32"/>
    </row>
    <row r="7" spans="1:15" x14ac:dyDescent="0.35">
      <c r="A7" s="39"/>
      <c r="B7" s="40"/>
      <c r="C7" s="39"/>
      <c r="D7" s="40"/>
      <c r="E7" s="41">
        <v>6.2E-2</v>
      </c>
      <c r="F7" s="42">
        <f t="shared" si="0"/>
        <v>0</v>
      </c>
      <c r="G7" s="40"/>
      <c r="H7" s="42">
        <f t="shared" si="1"/>
        <v>0</v>
      </c>
      <c r="I7" s="40"/>
      <c r="J7" s="42">
        <f t="shared" si="2"/>
        <v>0</v>
      </c>
      <c r="K7" s="40"/>
      <c r="L7" s="42">
        <f t="shared" si="3"/>
        <v>0</v>
      </c>
      <c r="M7" s="43">
        <f t="shared" si="4"/>
        <v>0</v>
      </c>
      <c r="N7" s="44">
        <f t="shared" si="5"/>
        <v>0</v>
      </c>
      <c r="O7" s="32"/>
    </row>
    <row r="8" spans="1:15" x14ac:dyDescent="0.35">
      <c r="A8" s="40"/>
      <c r="B8" s="40"/>
      <c r="C8" s="40"/>
      <c r="D8" s="40"/>
      <c r="E8" s="41">
        <v>6.2E-2</v>
      </c>
      <c r="F8" s="42">
        <f t="shared" si="0"/>
        <v>0</v>
      </c>
      <c r="G8" s="40"/>
      <c r="H8" s="42">
        <f t="shared" si="1"/>
        <v>0</v>
      </c>
      <c r="I8" s="40"/>
      <c r="J8" s="42">
        <f t="shared" si="2"/>
        <v>0</v>
      </c>
      <c r="K8" s="40"/>
      <c r="L8" s="42">
        <f t="shared" si="3"/>
        <v>0</v>
      </c>
      <c r="M8" s="43">
        <f t="shared" si="4"/>
        <v>0</v>
      </c>
      <c r="N8" s="44">
        <f t="shared" si="5"/>
        <v>0</v>
      </c>
      <c r="O8" s="32"/>
    </row>
    <row r="9" spans="1:15" x14ac:dyDescent="0.35">
      <c r="A9" s="40"/>
      <c r="B9" s="40"/>
      <c r="C9" s="40"/>
      <c r="D9" s="40"/>
      <c r="E9" s="41">
        <v>6.2E-2</v>
      </c>
      <c r="F9" s="42">
        <f t="shared" si="0"/>
        <v>0</v>
      </c>
      <c r="G9" s="40"/>
      <c r="H9" s="42">
        <f t="shared" si="1"/>
        <v>0</v>
      </c>
      <c r="I9" s="40"/>
      <c r="J9" s="42">
        <f t="shared" si="2"/>
        <v>0</v>
      </c>
      <c r="K9" s="40"/>
      <c r="L9" s="42">
        <f t="shared" si="3"/>
        <v>0</v>
      </c>
      <c r="M9" s="43">
        <f t="shared" si="4"/>
        <v>0</v>
      </c>
      <c r="N9" s="44">
        <f t="shared" si="5"/>
        <v>0</v>
      </c>
      <c r="O9" s="32"/>
    </row>
    <row r="10" spans="1:15" x14ac:dyDescent="0.35">
      <c r="A10" s="40"/>
      <c r="B10" s="40"/>
      <c r="C10" s="40"/>
      <c r="D10" s="40"/>
      <c r="E10" s="41">
        <v>6.2E-2</v>
      </c>
      <c r="F10" s="42">
        <f t="shared" si="0"/>
        <v>0</v>
      </c>
      <c r="G10" s="40"/>
      <c r="H10" s="42">
        <f t="shared" si="1"/>
        <v>0</v>
      </c>
      <c r="I10" s="40"/>
      <c r="J10" s="42">
        <f t="shared" si="2"/>
        <v>0</v>
      </c>
      <c r="K10" s="40"/>
      <c r="L10" s="42">
        <f t="shared" si="3"/>
        <v>0</v>
      </c>
      <c r="M10" s="43">
        <f t="shared" si="4"/>
        <v>0</v>
      </c>
      <c r="N10" s="44">
        <f t="shared" si="5"/>
        <v>0</v>
      </c>
      <c r="O10" s="32"/>
    </row>
    <row r="11" spans="1:15" x14ac:dyDescent="0.35">
      <c r="A11" s="40"/>
      <c r="B11" s="40"/>
      <c r="C11" s="40"/>
      <c r="D11" s="40"/>
      <c r="E11" s="41">
        <v>6.2E-2</v>
      </c>
      <c r="F11" s="42">
        <f t="shared" si="0"/>
        <v>0</v>
      </c>
      <c r="G11" s="40"/>
      <c r="H11" s="42">
        <f t="shared" si="1"/>
        <v>0</v>
      </c>
      <c r="I11" s="40"/>
      <c r="J11" s="42">
        <f t="shared" si="2"/>
        <v>0</v>
      </c>
      <c r="K11" s="40"/>
      <c r="L11" s="42">
        <f t="shared" si="3"/>
        <v>0</v>
      </c>
      <c r="M11" s="43">
        <f t="shared" si="4"/>
        <v>0</v>
      </c>
      <c r="N11" s="44">
        <f t="shared" si="5"/>
        <v>0</v>
      </c>
      <c r="O11" s="32"/>
    </row>
    <row r="12" spans="1:15" x14ac:dyDescent="0.35">
      <c r="A12" s="109" t="s">
        <v>51</v>
      </c>
      <c r="B12" s="110"/>
      <c r="C12" s="110"/>
      <c r="D12" s="110"/>
      <c r="E12" s="45"/>
      <c r="F12" s="45"/>
      <c r="G12" s="46">
        <f t="shared" ref="G12:N12" si="6">SUM(G3:G11)</f>
        <v>0</v>
      </c>
      <c r="H12" s="47">
        <f t="shared" si="6"/>
        <v>0</v>
      </c>
      <c r="I12" s="46">
        <f t="shared" si="6"/>
        <v>0</v>
      </c>
      <c r="J12" s="47">
        <f t="shared" si="6"/>
        <v>0</v>
      </c>
      <c r="K12" s="46">
        <f t="shared" si="6"/>
        <v>0</v>
      </c>
      <c r="L12" s="47">
        <f t="shared" si="6"/>
        <v>0</v>
      </c>
      <c r="M12" s="48">
        <f t="shared" si="6"/>
        <v>0</v>
      </c>
      <c r="N12" s="49">
        <f t="shared" si="6"/>
        <v>0</v>
      </c>
      <c r="O12" s="50"/>
    </row>
    <row r="13" spans="1:15" x14ac:dyDescent="0.35">
      <c r="A13" s="32"/>
      <c r="B13" s="32"/>
      <c r="C13" s="32"/>
      <c r="D13" s="51"/>
      <c r="E13" s="51"/>
      <c r="F13" s="51"/>
      <c r="G13" s="32"/>
      <c r="H13" s="32"/>
      <c r="I13" s="32"/>
      <c r="J13" s="32"/>
      <c r="K13" s="32"/>
      <c r="L13" s="32"/>
      <c r="M13" s="52"/>
      <c r="N13" s="32"/>
      <c r="O13" s="32"/>
    </row>
    <row r="14" spans="1:15" x14ac:dyDescent="0.35">
      <c r="A14" s="114" t="s">
        <v>53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3"/>
      <c r="O14" s="32"/>
    </row>
    <row r="15" spans="1:15" ht="58" x14ac:dyDescent="0.35">
      <c r="A15" s="115" t="s">
        <v>54</v>
      </c>
      <c r="B15" s="116"/>
      <c r="C15" s="117"/>
      <c r="D15" s="34" t="s">
        <v>42</v>
      </c>
      <c r="E15" s="34" t="s">
        <v>43</v>
      </c>
      <c r="F15" s="34" t="s">
        <v>44</v>
      </c>
      <c r="G15" s="35" t="s">
        <v>45</v>
      </c>
      <c r="H15" s="33" t="s">
        <v>46</v>
      </c>
      <c r="I15" s="35" t="s">
        <v>47</v>
      </c>
      <c r="J15" s="33" t="s">
        <v>48</v>
      </c>
      <c r="K15" s="35" t="s">
        <v>49</v>
      </c>
      <c r="L15" s="33" t="s">
        <v>50</v>
      </c>
      <c r="M15" s="36" t="s">
        <v>51</v>
      </c>
      <c r="N15" s="37" t="s">
        <v>52</v>
      </c>
      <c r="O15" s="53" t="s">
        <v>55</v>
      </c>
    </row>
    <row r="16" spans="1:15" x14ac:dyDescent="0.35">
      <c r="A16" s="106"/>
      <c r="B16" s="107"/>
      <c r="C16" s="108"/>
      <c r="D16" s="40"/>
      <c r="E16" s="41">
        <v>0</v>
      </c>
      <c r="F16" s="42">
        <f t="shared" ref="F16:F24" si="7">(D16-D16*E16)/12</f>
        <v>0</v>
      </c>
      <c r="G16" s="40"/>
      <c r="H16" s="42">
        <f t="shared" ref="H16:H24" si="8">F16*G16</f>
        <v>0</v>
      </c>
      <c r="I16" s="40"/>
      <c r="J16" s="42">
        <f t="shared" ref="J16:J24" si="9">F16*I16</f>
        <v>0</v>
      </c>
      <c r="K16" s="40"/>
      <c r="L16" s="42">
        <f t="shared" ref="L16:L24" si="10">F16*K16</f>
        <v>0</v>
      </c>
      <c r="M16" s="43">
        <f t="shared" ref="M16:M24" si="11">H16+J16+L16</f>
        <v>0</v>
      </c>
      <c r="N16" s="44">
        <f t="shared" ref="N16:N24" si="12">G16+I16+K16</f>
        <v>0</v>
      </c>
      <c r="O16" s="54"/>
    </row>
    <row r="17" spans="1:15" x14ac:dyDescent="0.35">
      <c r="A17" s="106"/>
      <c r="B17" s="107"/>
      <c r="C17" s="108"/>
      <c r="D17" s="40"/>
      <c r="E17" s="41">
        <v>0</v>
      </c>
      <c r="F17" s="42">
        <f t="shared" si="7"/>
        <v>0</v>
      </c>
      <c r="G17" s="40"/>
      <c r="H17" s="42">
        <f t="shared" si="8"/>
        <v>0</v>
      </c>
      <c r="I17" s="40"/>
      <c r="J17" s="42">
        <f t="shared" si="9"/>
        <v>0</v>
      </c>
      <c r="K17" s="40"/>
      <c r="L17" s="42">
        <f t="shared" si="10"/>
        <v>0</v>
      </c>
      <c r="M17" s="43">
        <f t="shared" si="11"/>
        <v>0</v>
      </c>
      <c r="N17" s="44">
        <f t="shared" si="12"/>
        <v>0</v>
      </c>
      <c r="O17" s="54"/>
    </row>
    <row r="18" spans="1:15" x14ac:dyDescent="0.35">
      <c r="A18" s="106"/>
      <c r="B18" s="107"/>
      <c r="C18" s="108"/>
      <c r="D18" s="40"/>
      <c r="E18" s="41">
        <v>0</v>
      </c>
      <c r="F18" s="42">
        <f t="shared" si="7"/>
        <v>0</v>
      </c>
      <c r="G18" s="40"/>
      <c r="H18" s="42">
        <f t="shared" si="8"/>
        <v>0</v>
      </c>
      <c r="I18" s="40"/>
      <c r="J18" s="42">
        <f t="shared" si="9"/>
        <v>0</v>
      </c>
      <c r="K18" s="40"/>
      <c r="L18" s="42">
        <f t="shared" si="10"/>
        <v>0</v>
      </c>
      <c r="M18" s="43">
        <f t="shared" si="11"/>
        <v>0</v>
      </c>
      <c r="N18" s="44">
        <f t="shared" si="12"/>
        <v>0</v>
      </c>
      <c r="O18" s="54"/>
    </row>
    <row r="19" spans="1:15" x14ac:dyDescent="0.35">
      <c r="A19" s="106"/>
      <c r="B19" s="107"/>
      <c r="C19" s="108"/>
      <c r="D19" s="40"/>
      <c r="E19" s="55">
        <v>6.2E-2</v>
      </c>
      <c r="F19" s="42">
        <f t="shared" si="7"/>
        <v>0</v>
      </c>
      <c r="G19" s="40"/>
      <c r="H19" s="42">
        <f t="shared" si="8"/>
        <v>0</v>
      </c>
      <c r="I19" s="40"/>
      <c r="J19" s="42">
        <f t="shared" si="9"/>
        <v>0</v>
      </c>
      <c r="K19" s="40"/>
      <c r="L19" s="42">
        <f t="shared" si="10"/>
        <v>0</v>
      </c>
      <c r="M19" s="43">
        <f t="shared" si="11"/>
        <v>0</v>
      </c>
      <c r="N19" s="44">
        <f t="shared" si="12"/>
        <v>0</v>
      </c>
      <c r="O19" s="56">
        <f t="shared" ref="O19:O24" si="13">((D19/12)*N19)*E19</f>
        <v>0</v>
      </c>
    </row>
    <row r="20" spans="1:15" x14ac:dyDescent="0.35">
      <c r="A20" s="106"/>
      <c r="B20" s="107"/>
      <c r="C20" s="108"/>
      <c r="D20" s="40"/>
      <c r="E20" s="55">
        <v>6.2E-2</v>
      </c>
      <c r="F20" s="42">
        <f t="shared" si="7"/>
        <v>0</v>
      </c>
      <c r="G20" s="40"/>
      <c r="H20" s="42">
        <f t="shared" si="8"/>
        <v>0</v>
      </c>
      <c r="I20" s="40"/>
      <c r="J20" s="42">
        <f t="shared" si="9"/>
        <v>0</v>
      </c>
      <c r="K20" s="40"/>
      <c r="L20" s="42">
        <f t="shared" si="10"/>
        <v>0</v>
      </c>
      <c r="M20" s="43">
        <f t="shared" si="11"/>
        <v>0</v>
      </c>
      <c r="N20" s="44">
        <f t="shared" si="12"/>
        <v>0</v>
      </c>
      <c r="O20" s="56">
        <f t="shared" si="13"/>
        <v>0</v>
      </c>
    </row>
    <row r="21" spans="1:15" x14ac:dyDescent="0.35">
      <c r="A21" s="106"/>
      <c r="B21" s="107"/>
      <c r="C21" s="108"/>
      <c r="D21" s="40"/>
      <c r="E21" s="55">
        <v>6.2E-2</v>
      </c>
      <c r="F21" s="42">
        <f t="shared" si="7"/>
        <v>0</v>
      </c>
      <c r="G21" s="40"/>
      <c r="H21" s="42">
        <f t="shared" si="8"/>
        <v>0</v>
      </c>
      <c r="I21" s="40"/>
      <c r="J21" s="42">
        <f t="shared" si="9"/>
        <v>0</v>
      </c>
      <c r="K21" s="40"/>
      <c r="L21" s="42">
        <f t="shared" si="10"/>
        <v>0</v>
      </c>
      <c r="M21" s="43">
        <f t="shared" si="11"/>
        <v>0</v>
      </c>
      <c r="N21" s="44">
        <f t="shared" si="12"/>
        <v>0</v>
      </c>
      <c r="O21" s="56">
        <f t="shared" si="13"/>
        <v>0</v>
      </c>
    </row>
    <row r="22" spans="1:15" x14ac:dyDescent="0.35">
      <c r="A22" s="106"/>
      <c r="B22" s="107"/>
      <c r="C22" s="108"/>
      <c r="D22" s="40"/>
      <c r="E22" s="55">
        <v>6.2E-2</v>
      </c>
      <c r="F22" s="42">
        <f t="shared" si="7"/>
        <v>0</v>
      </c>
      <c r="G22" s="40"/>
      <c r="H22" s="42">
        <f t="shared" si="8"/>
        <v>0</v>
      </c>
      <c r="I22" s="40"/>
      <c r="J22" s="42">
        <f t="shared" si="9"/>
        <v>0</v>
      </c>
      <c r="K22" s="40"/>
      <c r="L22" s="42">
        <f t="shared" si="10"/>
        <v>0</v>
      </c>
      <c r="M22" s="43">
        <f t="shared" si="11"/>
        <v>0</v>
      </c>
      <c r="N22" s="44">
        <f t="shared" si="12"/>
        <v>0</v>
      </c>
      <c r="O22" s="56">
        <f t="shared" si="13"/>
        <v>0</v>
      </c>
    </row>
    <row r="23" spans="1:15" x14ac:dyDescent="0.35">
      <c r="A23" s="106"/>
      <c r="B23" s="107"/>
      <c r="C23" s="108"/>
      <c r="D23" s="40"/>
      <c r="E23" s="55">
        <v>6.2E-2</v>
      </c>
      <c r="F23" s="42">
        <f t="shared" si="7"/>
        <v>0</v>
      </c>
      <c r="G23" s="40"/>
      <c r="H23" s="42">
        <f t="shared" si="8"/>
        <v>0</v>
      </c>
      <c r="I23" s="40"/>
      <c r="J23" s="42">
        <f t="shared" si="9"/>
        <v>0</v>
      </c>
      <c r="K23" s="40"/>
      <c r="L23" s="42">
        <f t="shared" si="10"/>
        <v>0</v>
      </c>
      <c r="M23" s="43">
        <f t="shared" si="11"/>
        <v>0</v>
      </c>
      <c r="N23" s="44">
        <f t="shared" si="12"/>
        <v>0</v>
      </c>
      <c r="O23" s="56">
        <f t="shared" si="13"/>
        <v>0</v>
      </c>
    </row>
    <row r="24" spans="1:15" x14ac:dyDescent="0.35">
      <c r="A24" s="106"/>
      <c r="B24" s="107"/>
      <c r="C24" s="108"/>
      <c r="D24" s="40"/>
      <c r="E24" s="55">
        <v>6.2E-2</v>
      </c>
      <c r="F24" s="42">
        <f t="shared" si="7"/>
        <v>0</v>
      </c>
      <c r="G24" s="40"/>
      <c r="H24" s="42">
        <f t="shared" si="8"/>
        <v>0</v>
      </c>
      <c r="I24" s="40"/>
      <c r="J24" s="42">
        <f t="shared" si="9"/>
        <v>0</v>
      </c>
      <c r="K24" s="40"/>
      <c r="L24" s="42">
        <f t="shared" si="10"/>
        <v>0</v>
      </c>
      <c r="M24" s="43">
        <f t="shared" si="11"/>
        <v>0</v>
      </c>
      <c r="N24" s="44">
        <f t="shared" si="12"/>
        <v>0</v>
      </c>
      <c r="O24" s="56">
        <f t="shared" si="13"/>
        <v>0</v>
      </c>
    </row>
    <row r="25" spans="1:15" x14ac:dyDescent="0.35">
      <c r="A25" s="109" t="s">
        <v>51</v>
      </c>
      <c r="B25" s="110"/>
      <c r="C25" s="110"/>
      <c r="D25" s="110"/>
      <c r="E25" s="45"/>
      <c r="F25" s="45"/>
      <c r="G25" s="46">
        <f t="shared" ref="G25:N25" si="14">SUM(G16:G24)</f>
        <v>0</v>
      </c>
      <c r="H25" s="47">
        <f t="shared" si="14"/>
        <v>0</v>
      </c>
      <c r="I25" s="46">
        <f t="shared" si="14"/>
        <v>0</v>
      </c>
      <c r="J25" s="47">
        <f t="shared" si="14"/>
        <v>0</v>
      </c>
      <c r="K25" s="46">
        <f t="shared" si="14"/>
        <v>0</v>
      </c>
      <c r="L25" s="47">
        <f t="shared" si="14"/>
        <v>0</v>
      </c>
      <c r="M25" s="48">
        <f>SUM(M16:M24)</f>
        <v>0</v>
      </c>
      <c r="N25" s="49">
        <f t="shared" si="14"/>
        <v>0</v>
      </c>
      <c r="O25" s="57">
        <f>SUM(O16:O24)</f>
        <v>0</v>
      </c>
    </row>
  </sheetData>
  <sheetProtection algorithmName="SHA-512" hashValue="aCxdoz68HdIrwqs4TkFa64bYAJKC1ZsBciibGEyfHCnQPgJmmwSlIrVrA+UEKlaMFGvtCX+PDl8T69OiTJ1gcw==" saltValue="oMo3zwkWUMYSea/CYy8eSA==" spinCount="100000" sheet="1" objects="1" scenarios="1" selectLockedCells="1"/>
  <mergeCells count="14">
    <mergeCell ref="A17:C17"/>
    <mergeCell ref="A1:N1"/>
    <mergeCell ref="A12:D12"/>
    <mergeCell ref="A14:N14"/>
    <mergeCell ref="A15:C15"/>
    <mergeCell ref="A16:C16"/>
    <mergeCell ref="A24:C24"/>
    <mergeCell ref="A25:D25"/>
    <mergeCell ref="A18:C18"/>
    <mergeCell ref="A19:C19"/>
    <mergeCell ref="A20:C20"/>
    <mergeCell ref="A21:C21"/>
    <mergeCell ref="A22:C22"/>
    <mergeCell ref="A23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824A-F62C-4A55-8913-0163AE669E1C}">
  <dimension ref="A1:I19"/>
  <sheetViews>
    <sheetView workbookViewId="0">
      <selection activeCell="B9" sqref="B9"/>
    </sheetView>
  </sheetViews>
  <sheetFormatPr defaultRowHeight="14.5" x14ac:dyDescent="0.35"/>
  <cols>
    <col min="1" max="1" width="27.54296875" customWidth="1"/>
    <col min="2" max="2" width="15.36328125" customWidth="1"/>
    <col min="3" max="3" width="25" customWidth="1"/>
    <col min="4" max="4" width="10.54296875" customWidth="1"/>
    <col min="5" max="5" width="20.54296875" customWidth="1"/>
    <col min="6" max="6" width="17.36328125" customWidth="1"/>
  </cols>
  <sheetData>
    <row r="1" spans="1:9" x14ac:dyDescent="0.35">
      <c r="A1" s="118" t="s">
        <v>56</v>
      </c>
      <c r="B1" s="119"/>
      <c r="C1" s="119"/>
      <c r="D1" s="119"/>
      <c r="E1" s="119"/>
      <c r="F1" s="119"/>
      <c r="G1" s="119"/>
      <c r="H1" s="120"/>
      <c r="I1" s="121" t="s">
        <v>57</v>
      </c>
    </row>
    <row r="2" spans="1:9" ht="60" x14ac:dyDescent="0.35">
      <c r="A2" s="58" t="s">
        <v>58</v>
      </c>
      <c r="B2" s="59" t="s">
        <v>59</v>
      </c>
      <c r="C2" s="60" t="s">
        <v>60</v>
      </c>
      <c r="D2" s="58" t="s">
        <v>61</v>
      </c>
      <c r="E2" s="58" t="s">
        <v>62</v>
      </c>
      <c r="F2" s="59" t="s">
        <v>63</v>
      </c>
      <c r="G2" s="61"/>
      <c r="H2" s="62"/>
      <c r="I2" s="121"/>
    </row>
    <row r="3" spans="1:9" x14ac:dyDescent="0.35">
      <c r="A3" s="63"/>
      <c r="B3" s="64"/>
      <c r="C3" s="65">
        <v>60</v>
      </c>
      <c r="D3" s="66"/>
      <c r="E3" s="67"/>
      <c r="F3" s="68">
        <f>+(D3/C3)*B3*E3</f>
        <v>0</v>
      </c>
      <c r="G3" s="61"/>
      <c r="H3" s="62"/>
      <c r="I3" s="121"/>
    </row>
    <row r="4" spans="1:9" x14ac:dyDescent="0.35">
      <c r="A4" s="63"/>
      <c r="B4" s="64"/>
      <c r="C4" s="65">
        <v>60</v>
      </c>
      <c r="D4" s="66"/>
      <c r="E4" s="67"/>
      <c r="F4" s="68">
        <f t="shared" ref="F4:F6" si="0">+(D4/C4)*B4*E4</f>
        <v>0</v>
      </c>
      <c r="G4" s="61"/>
      <c r="H4" s="62"/>
      <c r="I4" s="121"/>
    </row>
    <row r="5" spans="1:9" x14ac:dyDescent="0.35">
      <c r="A5" s="63"/>
      <c r="B5" s="64"/>
      <c r="C5" s="65">
        <v>60</v>
      </c>
      <c r="D5" s="66"/>
      <c r="E5" s="67"/>
      <c r="F5" s="68">
        <f t="shared" si="0"/>
        <v>0</v>
      </c>
      <c r="G5" s="61"/>
      <c r="H5" s="62"/>
      <c r="I5" s="121"/>
    </row>
    <row r="6" spans="1:9" x14ac:dyDescent="0.35">
      <c r="A6" s="63"/>
      <c r="B6" s="64"/>
      <c r="C6" s="65">
        <v>60</v>
      </c>
      <c r="D6" s="66"/>
      <c r="E6" s="67"/>
      <c r="F6" s="68">
        <f t="shared" si="0"/>
        <v>0</v>
      </c>
      <c r="G6" s="61"/>
      <c r="H6" s="62"/>
      <c r="I6" s="121"/>
    </row>
    <row r="7" spans="1:9" x14ac:dyDescent="0.35">
      <c r="A7" s="69"/>
      <c r="B7" s="70"/>
      <c r="C7" s="71" t="s">
        <v>64</v>
      </c>
      <c r="D7" s="71"/>
      <c r="E7" s="71"/>
      <c r="F7" s="72">
        <f>SUM(F3:F6)</f>
        <v>0</v>
      </c>
      <c r="G7" s="61"/>
      <c r="H7" s="62"/>
      <c r="I7" s="121"/>
    </row>
    <row r="8" spans="1:9" x14ac:dyDescent="0.35">
      <c r="A8" s="63"/>
      <c r="B8" s="73"/>
      <c r="C8" s="65">
        <v>36</v>
      </c>
      <c r="D8" s="66"/>
      <c r="E8" s="67"/>
      <c r="F8" s="68">
        <f>+(D8/C8)*B8*E8</f>
        <v>0</v>
      </c>
      <c r="G8" s="61"/>
      <c r="H8" s="62"/>
      <c r="I8" s="121"/>
    </row>
    <row r="9" spans="1:9" x14ac:dyDescent="0.35">
      <c r="A9" s="63"/>
      <c r="B9" s="73"/>
      <c r="C9" s="65">
        <v>36</v>
      </c>
      <c r="D9" s="66"/>
      <c r="E9" s="67"/>
      <c r="F9" s="68">
        <f t="shared" ref="F9:F11" si="1">+(D9/C9)*B9*E9</f>
        <v>0</v>
      </c>
      <c r="G9" s="61"/>
      <c r="H9" s="62"/>
      <c r="I9" s="121"/>
    </row>
    <row r="10" spans="1:9" x14ac:dyDescent="0.35">
      <c r="A10" s="63"/>
      <c r="B10" s="73"/>
      <c r="C10" s="65">
        <v>36</v>
      </c>
      <c r="D10" s="66"/>
      <c r="E10" s="67"/>
      <c r="F10" s="68">
        <f t="shared" si="1"/>
        <v>0</v>
      </c>
      <c r="G10" s="61"/>
      <c r="H10" s="62"/>
      <c r="I10" s="121"/>
    </row>
    <row r="11" spans="1:9" x14ac:dyDescent="0.35">
      <c r="A11" s="63"/>
      <c r="B11" s="73"/>
      <c r="C11" s="65">
        <v>36</v>
      </c>
      <c r="D11" s="66"/>
      <c r="E11" s="67"/>
      <c r="F11" s="68">
        <f t="shared" si="1"/>
        <v>0</v>
      </c>
      <c r="G11" s="61"/>
      <c r="H11" s="62"/>
      <c r="I11" s="121"/>
    </row>
    <row r="12" spans="1:9" x14ac:dyDescent="0.35">
      <c r="A12" s="69"/>
      <c r="B12" s="70"/>
      <c r="C12" s="71" t="s">
        <v>65</v>
      </c>
      <c r="D12" s="71"/>
      <c r="E12" s="71"/>
      <c r="F12" s="72">
        <f>SUM(F8:F11)</f>
        <v>0</v>
      </c>
      <c r="G12" s="61"/>
      <c r="H12" s="62"/>
      <c r="I12" s="121"/>
    </row>
    <row r="13" spans="1:9" x14ac:dyDescent="0.35">
      <c r="A13" s="74" t="s">
        <v>66</v>
      </c>
      <c r="B13" s="75">
        <f>SUM(B3:B12)</f>
        <v>0</v>
      </c>
      <c r="C13" s="76"/>
      <c r="D13" s="77"/>
      <c r="E13" s="77"/>
      <c r="F13" s="78">
        <f>F7+F12</f>
        <v>0</v>
      </c>
      <c r="G13" s="61"/>
      <c r="H13" s="62"/>
      <c r="I13" s="121"/>
    </row>
    <row r="14" spans="1:9" x14ac:dyDescent="0.35">
      <c r="A14" s="79"/>
      <c r="B14" s="80"/>
      <c r="C14" s="80"/>
      <c r="D14" s="80"/>
      <c r="E14" s="80"/>
      <c r="F14" s="80"/>
      <c r="G14" s="80"/>
      <c r="H14" s="80"/>
      <c r="I14" s="121"/>
    </row>
    <row r="15" spans="1:9" ht="29.5" customHeight="1" x14ac:dyDescent="0.35">
      <c r="A15" s="81" t="s">
        <v>67</v>
      </c>
      <c r="B15" s="123" t="s">
        <v>68</v>
      </c>
      <c r="C15" s="124"/>
      <c r="D15" s="125" t="s">
        <v>69</v>
      </c>
      <c r="E15" s="125"/>
      <c r="F15" s="82">
        <f>B13-F13</f>
        <v>0</v>
      </c>
      <c r="G15" s="80"/>
      <c r="H15" s="80"/>
      <c r="I15" s="121"/>
    </row>
    <row r="16" spans="1:9" x14ac:dyDescent="0.35">
      <c r="A16" s="81"/>
      <c r="B16" s="80"/>
      <c r="C16" s="80"/>
      <c r="D16" s="80"/>
      <c r="E16" s="80"/>
      <c r="F16" s="80"/>
      <c r="G16" s="80"/>
      <c r="H16" s="80"/>
      <c r="I16" s="121"/>
    </row>
    <row r="17" spans="1:9" x14ac:dyDescent="0.35">
      <c r="A17" s="126" t="s">
        <v>70</v>
      </c>
      <c r="B17" s="127"/>
      <c r="C17" s="127"/>
      <c r="D17" s="127"/>
      <c r="E17" s="127"/>
      <c r="F17" s="127"/>
      <c r="G17" s="80"/>
      <c r="H17" s="80"/>
      <c r="I17" s="121"/>
    </row>
    <row r="18" spans="1:9" x14ac:dyDescent="0.35">
      <c r="A18" s="126"/>
      <c r="B18" s="127"/>
      <c r="C18" s="127"/>
      <c r="D18" s="127"/>
      <c r="E18" s="127"/>
      <c r="F18" s="127"/>
      <c r="G18" s="80"/>
      <c r="H18" s="80"/>
      <c r="I18" s="121"/>
    </row>
    <row r="19" spans="1:9" x14ac:dyDescent="0.35">
      <c r="G19" s="80"/>
      <c r="H19" s="80"/>
      <c r="I19" s="122"/>
    </row>
  </sheetData>
  <sheetProtection algorithmName="SHA-512" hashValue="92SfLdhWzgM2uiE93t0olKB8OnM5tRqwQQwmkDIy/SHMWz/mzhFKgUu16mUKhevLcGzeCrREf1Gd8UDNDjIdng==" saltValue="+2qBPOSk3BWD/UNh8LDL5g==" spinCount="100000" sheet="1" objects="1" scenarios="1" selectLockedCells="1"/>
  <mergeCells count="5">
    <mergeCell ref="A1:H1"/>
    <mergeCell ref="I1:I19"/>
    <mergeCell ref="B15:C15"/>
    <mergeCell ref="D15:E15"/>
    <mergeCell ref="A17:F18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D5BF-8241-4777-8E32-54AEE47E5B4A}">
  <dimension ref="B3:D13"/>
  <sheetViews>
    <sheetView tabSelected="1" workbookViewId="0">
      <selection activeCell="C10" sqref="C10"/>
    </sheetView>
  </sheetViews>
  <sheetFormatPr defaultRowHeight="14.5" x14ac:dyDescent="0.35"/>
  <cols>
    <col min="1" max="1" width="8.7265625" style="83"/>
    <col min="2" max="2" width="19.6328125" style="83" bestFit="1" customWidth="1"/>
    <col min="3" max="3" width="22.6328125" style="83" customWidth="1"/>
    <col min="4" max="4" width="12.7265625" style="83" bestFit="1" customWidth="1"/>
    <col min="5" max="16384" width="8.7265625" style="83"/>
  </cols>
  <sheetData>
    <row r="3" spans="2:4" x14ac:dyDescent="0.35">
      <c r="B3" s="128" t="s">
        <v>71</v>
      </c>
      <c r="C3" s="128"/>
      <c r="D3" s="128"/>
    </row>
    <row r="4" spans="2:4" x14ac:dyDescent="0.35">
      <c r="B4" s="84" t="s">
        <v>72</v>
      </c>
      <c r="C4" s="84" t="s">
        <v>73</v>
      </c>
      <c r="D4" s="85">
        <f>BUDGET!B20</f>
        <v>0</v>
      </c>
    </row>
    <row r="5" spans="2:4" x14ac:dyDescent="0.35">
      <c r="B5" s="86"/>
      <c r="C5" s="86"/>
      <c r="D5" s="87"/>
    </row>
    <row r="6" spans="2:4" x14ac:dyDescent="0.35">
      <c r="B6" s="84" t="s">
        <v>74</v>
      </c>
      <c r="C6" s="88" t="s">
        <v>75</v>
      </c>
      <c r="D6" s="85">
        <f>Personnel!M25</f>
        <v>0</v>
      </c>
    </row>
    <row r="7" spans="2:4" ht="26.5" x14ac:dyDescent="0.35">
      <c r="B7" s="84"/>
      <c r="C7" s="88" t="s">
        <v>76</v>
      </c>
      <c r="D7" s="85">
        <f>Personnel!O25</f>
        <v>0</v>
      </c>
    </row>
    <row r="8" spans="2:4" x14ac:dyDescent="0.35">
      <c r="B8" s="89"/>
      <c r="C8" s="88" t="s">
        <v>77</v>
      </c>
      <c r="D8" s="90">
        <f>Equipment!B13</f>
        <v>0</v>
      </c>
    </row>
    <row r="9" spans="2:4" x14ac:dyDescent="0.35">
      <c r="B9" s="91"/>
      <c r="C9" s="92" t="s">
        <v>78</v>
      </c>
      <c r="D9" s="90">
        <f>BUDGET!B15+BUDGET!B16</f>
        <v>0</v>
      </c>
    </row>
    <row r="10" spans="2:4" x14ac:dyDescent="0.35">
      <c r="B10" s="91"/>
      <c r="C10" s="92" t="s">
        <v>79</v>
      </c>
      <c r="D10" s="90">
        <f>BUDGET!B19</f>
        <v>0</v>
      </c>
    </row>
    <row r="11" spans="2:4" x14ac:dyDescent="0.35">
      <c r="B11" s="91" t="s">
        <v>80</v>
      </c>
      <c r="C11" s="93" t="s">
        <v>81</v>
      </c>
      <c r="D11" s="90">
        <f>BUDGET!B18/2</f>
        <v>0</v>
      </c>
    </row>
    <row r="12" spans="2:4" x14ac:dyDescent="0.35">
      <c r="B12" s="94" t="s">
        <v>82</v>
      </c>
      <c r="C12" s="95"/>
      <c r="D12" s="96">
        <f>SUM(D6:D11)</f>
        <v>0</v>
      </c>
    </row>
    <row r="13" spans="2:4" x14ac:dyDescent="0.35">
      <c r="B13" s="129" t="s">
        <v>83</v>
      </c>
      <c r="C13" s="129"/>
      <c r="D13" s="97">
        <f>D4-D12</f>
        <v>0</v>
      </c>
    </row>
  </sheetData>
  <sheetProtection algorithmName="SHA-512" hashValue="lb5qKmrV2IhGs3OUKxAeXwQgOojpCyBnaSciRDhhl/VrSBYaz1ZPSnnHtAUe9x11/as8Cr9wempT6/N/oVEzTg==" saltValue="YbdALVnaCMRYHSvGjVnQTQ==" spinCount="100000" sheet="1" objects="1" scenarios="1"/>
  <mergeCells count="2">
    <mergeCell ref="B3:D3"/>
    <mergeCell ref="B13:C13"/>
  </mergeCells>
  <conditionalFormatting sqref="D13">
    <cfRule type="cellIs" dxfId="2" priority="1" operator="lessThan">
      <formula>0</formula>
    </cfRule>
    <cfRule type="cellIs" dxfId="1" priority="2" operator="greaterThanOrEqual">
      <formula>0</formula>
    </cfRule>
    <cfRule type="cellIs" dxfId="0" priority="3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670CBB96F6CA4DB65262900CFE132B" ma:contentTypeVersion="19" ma:contentTypeDescription="Creare un nuovo documento." ma:contentTypeScope="" ma:versionID="7b6378392d894371dfc2fed8e2118253">
  <xsd:schema xmlns:xsd="http://www.w3.org/2001/XMLSchema" xmlns:xs="http://www.w3.org/2001/XMLSchema" xmlns:p="http://schemas.microsoft.com/office/2006/metadata/properties" xmlns:ns2="a132fbb7-b71c-4ed5-9e28-4b1e37ad032c" xmlns:ns3="4aedc69c-69ec-40fc-8bf0-0d01cc85ad03" targetNamespace="http://schemas.microsoft.com/office/2006/metadata/properties" ma:root="true" ma:fieldsID="2f638083da034a07cc8690784d02bb0d" ns2:_="" ns3:_="">
    <xsd:import namespace="a132fbb7-b71c-4ed5-9e28-4b1e37ad032c"/>
    <xsd:import namespace="4aedc69c-69ec-40fc-8bf0-0d01cc85a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bb7-b71c-4ed5-9e28-4b1e37ad0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61b086e8-996c-48cb-b88e-344165895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dc69c-69ec-40fc-8bf0-0d01cc85a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cbd720-6070-4f49-8972-1022137b1f61}" ma:internalName="TaxCatchAll" ma:showField="CatchAllData" ma:web="4aedc69c-69ec-40fc-8bf0-0d01cc85a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edc69c-69ec-40fc-8bf0-0d01cc85ad03" xsi:nil="true"/>
    <lcf76f155ced4ddcb4097134ff3c332f xmlns="a132fbb7-b71c-4ed5-9e28-4b1e37ad03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B821E4-FDBC-4F25-A676-02CBCE097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32fbb7-b71c-4ed5-9e28-4b1e37ad032c"/>
    <ds:schemaRef ds:uri="4aedc69c-69ec-40fc-8bf0-0d01cc85a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37D53C-89D4-434C-BA5D-C64C298162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D5E2D3-7CB7-4D3D-9BBA-4FF83CAFE7D5}">
  <ds:schemaRefs>
    <ds:schemaRef ds:uri="4aedc69c-69ec-40fc-8bf0-0d01cc85ad0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132fbb7-b71c-4ed5-9e28-4b1e37ad032c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</vt:lpstr>
      <vt:lpstr>Personnel</vt:lpstr>
      <vt:lpstr>Equipment</vt:lpstr>
      <vt:lpstr>Sostenibilità</vt:lpstr>
    </vt:vector>
  </TitlesOfParts>
  <Manager/>
  <Company>Regione Lombardia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Maria Cristina Bello</dc:creator>
  <cp:keywords/>
  <dc:description/>
  <cp:lastModifiedBy>Patrizia Amadio</cp:lastModifiedBy>
  <cp:revision/>
  <dcterms:created xsi:type="dcterms:W3CDTF">2018-12-11T16:59:43Z</dcterms:created>
  <dcterms:modified xsi:type="dcterms:W3CDTF">2025-12-22T13:43:17Z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0x01010011670CBB96F6CA4DB65262900CFE132B</vt:lpwstr>
  </property>
  <property fmtid="{D5CDD505-2E9C-101B-9397-08002B2CF9AE}" pid="3" name="MediaServiceImageTags">
    <vt:lpwstr/>
  </property>
</Properties>
</file>