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060" activeTab="0"/>
  </bookViews>
  <sheets>
    <sheet name="LEGENDA" sheetId="1" r:id="rId1"/>
    <sheet name="FIS " sheetId="2" r:id="rId2"/>
    <sheet name="BUDGET " sheetId="3" r:id="rId3"/>
    <sheet name="Calcolo costi personale " sheetId="4" r:id="rId4"/>
    <sheet name="attrezzature   " sheetId="5" r:id="rId5"/>
    <sheet name="CONTRIBUTO AGGIUNTIVO PE-LS" sheetId="6" r:id="rId6"/>
  </sheets>
  <definedNames>
    <definedName name="_xlnm.Print_Area" localSheetId="3">'Calcolo costi personale '!$A$1:$U$107</definedName>
    <definedName name="_xlnm.Print_Area" localSheetId="1">'FIS '!$A$1:$J$68</definedName>
  </definedNames>
  <calcPr fullCalcOnLoad="1"/>
</workbook>
</file>

<file path=xl/comments2.xml><?xml version="1.0" encoding="utf-8"?>
<comments xmlns="http://schemas.openxmlformats.org/spreadsheetml/2006/main">
  <authors>
    <author>Bruno Zampaglione</author>
    <author>Administrator</author>
  </authors>
  <commentList>
    <comment ref="C20" authorId="0">
      <text>
        <r>
          <rPr>
            <b/>
            <sz val="9"/>
            <rFont val="Tahoma"/>
            <family val="2"/>
          </rPr>
          <t>Compilare SHEET  nr  3 " Ammortamento UNIMI"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Compilare SHEET  nr  3 " Ammortamento UNIMI"</t>
        </r>
      </text>
    </comment>
    <comment ref="B12" authorId="0">
      <text>
        <r>
          <rPr>
            <b/>
            <sz val="9"/>
            <rFont val="Tahoma"/>
            <family val="2"/>
          </rPr>
          <t xml:space="preserve">Inserire sempre il costo annuo diminuito dall'IRAP tenendo conto della % di impegno dichiarata.                                                                  </t>
        </r>
        <r>
          <rPr>
            <sz val="9"/>
            <rFont val="Tahoma"/>
            <family val="2"/>
          </rPr>
          <t>((Es 50.000 € per RTD:  inserire 50.000- 3.100 di IRAP = 46.900 x70% impegno  = 32.830€)</t>
        </r>
      </text>
    </comment>
    <comment ref="I39" authorId="1">
      <text>
        <r>
          <rPr>
            <b/>
            <sz val="9"/>
            <rFont val="Tahoma"/>
            <family val="0"/>
          </rPr>
          <t xml:space="preserve"> non superiore al 40% del costo complessivo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Bruno Zampaglione</author>
    <author>Bruno</author>
  </authors>
  <commentList>
    <comment ref="J8" authorId="0">
      <text>
        <r>
          <rPr>
            <sz val="7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mesi inseriti sono 12 ma possono essere cambiati a seconda della  durata del contratto.                                                                      Per es.   6 mesi per una persona  al  50%  </t>
        </r>
      </text>
    </comment>
    <comment ref="J29" authorId="0">
      <text>
        <r>
          <rPr>
            <sz val="8"/>
            <rFont val="Tahoma"/>
            <family val="2"/>
          </rPr>
          <t xml:space="preserve">i mesi inseriti sono 12 ma possono essere cambiati a seconda della  durata del contratto.                                                            Per es.   6 mesi per una persona al  50%  </t>
        </r>
        <r>
          <rPr>
            <sz val="7"/>
            <rFont val="Tahoma"/>
            <family val="2"/>
          </rPr>
          <t xml:space="preserve">
</t>
        </r>
      </text>
    </comment>
    <comment ref="C49" authorId="1">
      <text>
        <r>
          <rPr>
            <b/>
            <sz val="9"/>
            <rFont val="Tahoma"/>
            <family val="2"/>
          </rPr>
          <t>costo dottorando imputabile annualmente = 20.865€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Bruno Zampaglione</author>
  </authors>
  <commentList>
    <comment ref="C7" authorId="0">
      <text>
        <r>
          <rPr>
            <sz val="9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comments6.xml><?xml version="1.0" encoding="utf-8"?>
<comments xmlns="http://schemas.openxmlformats.org/spreadsheetml/2006/main">
  <authors>
    <author>Bruno Zampaglione</author>
  </authors>
  <commentList>
    <comment ref="C7" authorId="0">
      <text>
        <r>
          <rPr>
            <sz val="9"/>
            <rFont val="Tahoma"/>
            <family val="2"/>
          </rPr>
          <t xml:space="preserve">ATTREZZATURE INFORMATICHE = 36 MESI ATTREZZATURE   SCIENTIFICHE = 60 MESI   
</t>
        </r>
      </text>
    </comment>
  </commentList>
</comments>
</file>

<file path=xl/sharedStrings.xml><?xml version="1.0" encoding="utf-8"?>
<sst xmlns="http://schemas.openxmlformats.org/spreadsheetml/2006/main" count="334" uniqueCount="185">
  <si>
    <t>Totale voce</t>
  </si>
  <si>
    <t>Irap</t>
  </si>
  <si>
    <t>Compilare solo le caselle in GIALLO</t>
  </si>
  <si>
    <t>Ammortamenti (quota NON esponibile)</t>
  </si>
  <si>
    <t>Tot. Periodi</t>
  </si>
  <si>
    <t>TOTAL</t>
  </si>
  <si>
    <t>DIRECT COSTS</t>
  </si>
  <si>
    <t>Totale s/voce</t>
  </si>
  <si>
    <t>Senior Staff</t>
  </si>
  <si>
    <t>project duration  max  5 anni</t>
  </si>
  <si>
    <t>eligible cost</t>
  </si>
  <si>
    <t>actual</t>
  </si>
  <si>
    <t>compilare  solo i campi in giallo</t>
  </si>
  <si>
    <t>Cost/year</t>
  </si>
  <si>
    <t>IRAP</t>
  </si>
  <si>
    <t>Net  value</t>
  </si>
  <si>
    <t>Effort month        1 °year</t>
  </si>
  <si>
    <t>Total costs    1 °year</t>
  </si>
  <si>
    <t>Effort month        2 °year</t>
  </si>
  <si>
    <t>Total costs    2 °year</t>
  </si>
  <si>
    <t>Effort month        3 °year</t>
  </si>
  <si>
    <t>Total costs    3 °year</t>
  </si>
  <si>
    <t>Effort month        4 °year</t>
  </si>
  <si>
    <t>Total costs    4 °year</t>
  </si>
  <si>
    <t>Effort month        5 °year</t>
  </si>
  <si>
    <t>Total costs   5 °year</t>
  </si>
  <si>
    <t>Total costs</t>
  </si>
  <si>
    <t>Personnel involded</t>
  </si>
  <si>
    <t>Nominativo</t>
  </si>
  <si>
    <t>Ente   società</t>
  </si>
  <si>
    <t>UNIMI</t>
  </si>
  <si>
    <t>Finanziatore</t>
  </si>
  <si>
    <t xml:space="preserve">Responsabile Scientifico </t>
  </si>
  <si>
    <t>cliccare solo sulle caselle evidenziate in giallo</t>
  </si>
  <si>
    <t>Acronimo/Titolo Progetto</t>
  </si>
  <si>
    <t xml:space="preserve">  Partner  - UNIMI</t>
  </si>
  <si>
    <t>DURATA   MESI PROGETTO :  ____</t>
  </si>
  <si>
    <t xml:space="preserve">DESCRIZIONE ATTREZZATURE </t>
  </si>
  <si>
    <t>COSTO TOTALE</t>
  </si>
  <si>
    <t xml:space="preserve">MESI DI UTILIZZO NEL PROGETTO   </t>
  </si>
  <si>
    <t>TOTALE AMMORTAMENTO AMMISSIBILE</t>
  </si>
  <si>
    <t>Totale</t>
  </si>
  <si>
    <t xml:space="preserve">N.B.: </t>
  </si>
  <si>
    <t>ATTENZIONE</t>
  </si>
  <si>
    <t>differenza non ammortazzibile da inpuutare su Overheads o  altri  fondi</t>
  </si>
  <si>
    <t>- le attrezzature possono essere utilizzate anche per altri progetti (si riduce la % di utilizzo sul progetto)</t>
  </si>
  <si>
    <r>
      <t xml:space="preserve">Apparecchiature scientifiche </t>
    </r>
    <r>
      <rPr>
        <i/>
        <sz val="10"/>
        <rFont val="Arial"/>
        <family val="2"/>
      </rPr>
      <t>( quota amm.to 60 mesi)</t>
    </r>
  </si>
  <si>
    <r>
      <t xml:space="preserve">Pc, stampanti </t>
    </r>
    <r>
      <rPr>
        <i/>
        <sz val="10"/>
        <rFont val="Arial"/>
        <family val="2"/>
      </rPr>
      <t>(quota amm.to 36 mesi)</t>
    </r>
  </si>
  <si>
    <t>Anni</t>
  </si>
  <si>
    <t>Additional Funding</t>
  </si>
  <si>
    <t>TOTALE PARZIALE ATTREZZATURE SCIENTIFICHE</t>
  </si>
  <si>
    <t>TOTALE PARZIALE ATTTREZZATURE INFORMATICHE</t>
  </si>
  <si>
    <t xml:space="preserve">PERIODO AMMORTAMENTO                                                  60 mesi Attrezzature scientifiche                                                 36 Attrezzature informatiche                                                </t>
  </si>
  <si>
    <r>
      <t xml:space="preserve">% UTILIZZO NEL PROGETTO                      </t>
    </r>
    <r>
      <rPr>
        <b/>
        <sz val="8"/>
        <color indexed="60"/>
        <rFont val="Arial"/>
        <family val="2"/>
      </rPr>
      <t>(si consiglia di non prevedere il 100%)</t>
    </r>
  </si>
  <si>
    <t xml:space="preserve"> le attrezzature scientifiche hanno un periodo di deprezzamento pari a 60  mesi,  quelle informatiche, hanno un periodo di deprezzamento pari a 36 mesi                                                                         (si consiglia di acquistarle all'inizio del progetto)</t>
  </si>
  <si>
    <t>LEGENDA</t>
  </si>
  <si>
    <t>to be enrolled</t>
  </si>
  <si>
    <t>Quota  stipendi non rendicontabile</t>
  </si>
  <si>
    <t xml:space="preserve"> UNIMI  (PARTNER) </t>
  </si>
  <si>
    <t>Form cost</t>
  </si>
  <si>
    <t xml:space="preserve">Durata del contratto             </t>
  </si>
  <si>
    <t xml:space="preserve">Duration annual  contract </t>
  </si>
  <si>
    <t>Name</t>
  </si>
  <si>
    <t>Public body/Company</t>
  </si>
  <si>
    <t>Researcher   (staff member)</t>
  </si>
  <si>
    <t>Technical staff  ( staff member)</t>
  </si>
  <si>
    <t>PhD student  ( Staff member)</t>
  </si>
  <si>
    <t>Other personnel (specify……………………..)</t>
  </si>
  <si>
    <t xml:space="preserve">Total </t>
  </si>
  <si>
    <t>PERSONNEL TO BE ENROLLED</t>
  </si>
  <si>
    <t>dato obbligatorio</t>
  </si>
  <si>
    <t xml:space="preserve">Duration  annual contract </t>
  </si>
  <si>
    <t xml:space="preserve">Researcher   (PI) </t>
  </si>
  <si>
    <t>Total  Other Personnel</t>
  </si>
  <si>
    <t>PhD student</t>
  </si>
  <si>
    <t>Total PhD student</t>
  </si>
  <si>
    <t>Total Personnel to be enrolled</t>
  </si>
  <si>
    <t>Totale effort</t>
  </si>
  <si>
    <t>Researcher Fellowship</t>
  </si>
  <si>
    <t>CALCOLO COSTI  NON RENDICONTABILI</t>
  </si>
  <si>
    <t>costi personale annui</t>
  </si>
  <si>
    <t>Durata del contratto             Mesi</t>
  </si>
  <si>
    <t>COSTI TOTALI DA SOSTENERE</t>
  </si>
  <si>
    <t>Costo imputato al progetto</t>
  </si>
  <si>
    <t>Quota stipendi non rendicontata</t>
  </si>
  <si>
    <t>Researcher (PI)  UNIMI</t>
  </si>
  <si>
    <t>*</t>
  </si>
  <si>
    <t>Dottorati Scientifici</t>
  </si>
  <si>
    <t>Quota budget obbligatorio per PhD NON rendicontabile</t>
  </si>
  <si>
    <t>1° Anno</t>
  </si>
  <si>
    <t>2° Anno</t>
  </si>
  <si>
    <t>3° Anno</t>
  </si>
  <si>
    <t>Dottorati Umanistici</t>
  </si>
  <si>
    <t>Total Post Docs</t>
  </si>
  <si>
    <t>Post docs   ( Staff member)</t>
  </si>
  <si>
    <t>1° anno</t>
  </si>
  <si>
    <t>2° anno</t>
  </si>
  <si>
    <t>3° anno</t>
  </si>
  <si>
    <t>Piano finanziario</t>
  </si>
  <si>
    <t>Principal Investigator</t>
  </si>
  <si>
    <t>differenza</t>
  </si>
  <si>
    <r>
      <t xml:space="preserve">Differenza  </t>
    </r>
    <r>
      <rPr>
        <b/>
        <sz val="10"/>
        <color indexed="60"/>
        <rFont val="Arial"/>
        <family val="2"/>
      </rPr>
      <t>(saldo cassa deve essere sempre in positivo)</t>
    </r>
  </si>
  <si>
    <t xml:space="preserve">Per problematiche inerenti la stesura del budget rivolgersi alla Direzione Servizi per la Ricerca </t>
  </si>
  <si>
    <t>Totali riportati in automatico nella sheet HE_ERC nel riquadro della situazione di cassa</t>
  </si>
  <si>
    <t>SITUAZIONE DI CASSA</t>
  </si>
  <si>
    <t>Spese da sostenere ma da non rendicontare:</t>
  </si>
  <si>
    <t>Totale spese da sostenere e non rendicontare</t>
  </si>
  <si>
    <t xml:space="preserve">COMPILAZIONE OBBLIGATORIA </t>
  </si>
  <si>
    <r>
      <t xml:space="preserve">Spese da sostenere realmente e rendicontare </t>
    </r>
    <r>
      <rPr>
        <b/>
        <sz val="10"/>
        <color indexed="60"/>
        <rFont val="Arial"/>
        <family val="2"/>
      </rPr>
      <t xml:space="preserve"> in rosso</t>
    </r>
  </si>
  <si>
    <r>
      <t xml:space="preserve">Quota budget di ricerca obbligatoria per </t>
    </r>
    <r>
      <rPr>
        <u val="single"/>
        <sz val="10"/>
        <color indexed="60"/>
        <rFont val="Arial"/>
        <family val="2"/>
      </rPr>
      <t>SINGOLO PhD</t>
    </r>
    <r>
      <rPr>
        <sz val="10"/>
        <rFont val="Arial"/>
        <family val="2"/>
      </rPr>
      <t xml:space="preserve"> NON rendicontabile </t>
    </r>
    <r>
      <rPr>
        <b/>
        <sz val="10"/>
        <color indexed="60"/>
        <rFont val="Arial"/>
        <family val="2"/>
      </rPr>
      <t xml:space="preserve"> </t>
    </r>
    <r>
      <rPr>
        <b/>
        <sz val="8"/>
        <color indexed="60"/>
        <rFont val="Arial"/>
        <family val="2"/>
      </rPr>
      <t xml:space="preserve">* (vedi nota sotto) </t>
    </r>
  </si>
  <si>
    <t>% di tempo di lavoro che il PI deve dedicare al progetto durante il periodo della sovvenzione</t>
  </si>
  <si>
    <t>Acronimo</t>
  </si>
  <si>
    <t>Titolo</t>
  </si>
  <si>
    <t>Host Institution:</t>
  </si>
  <si>
    <t>Postdoc</t>
  </si>
  <si>
    <t>PhD Students</t>
  </si>
  <si>
    <t>Altro personale di supporto tecnico</t>
  </si>
  <si>
    <t>A. Costi di personale</t>
  </si>
  <si>
    <t xml:space="preserve">Totali </t>
  </si>
  <si>
    <t xml:space="preserve">Other personnel </t>
  </si>
  <si>
    <t>A. Totale Costi del Personale</t>
  </si>
  <si>
    <t>B.  Strumenti e Attrezzature</t>
  </si>
  <si>
    <r>
      <t>Calcolo costi di ammortamento per ATTREZZATURE, STRUMENTAZIONI</t>
    </r>
    <r>
      <rPr>
        <b/>
        <sz val="10"/>
        <color indexed="60"/>
        <rFont val="Arial"/>
        <family val="2"/>
      </rPr>
      <t xml:space="preserve"> </t>
    </r>
    <r>
      <rPr>
        <b/>
        <u val="single"/>
        <sz val="14"/>
        <color indexed="60"/>
        <rFont val="Arial"/>
        <family val="2"/>
      </rPr>
      <t>di nuovo acquisto</t>
    </r>
  </si>
  <si>
    <t>PI</t>
  </si>
  <si>
    <t>Piano economico finanziario</t>
  </si>
  <si>
    <t>C. Altri costi di esercizio</t>
  </si>
  <si>
    <t>D. servizi di consulenza scientifica o di assistenza tecnico-scientifica</t>
  </si>
  <si>
    <t>Totale costi al netto di spese generali</t>
  </si>
  <si>
    <t>E. Spese Generali</t>
  </si>
  <si>
    <t>Totale costi</t>
  </si>
  <si>
    <t>Contributo aggiuntivo</t>
  </si>
  <si>
    <t>B1.  Strumenti e Attrezzature</t>
  </si>
  <si>
    <t>Materiali di consumo</t>
  </si>
  <si>
    <t>Totale Altri costi di esercizio</t>
  </si>
  <si>
    <t>Totale  Strumenti e  Attrezzature</t>
  </si>
  <si>
    <t>Totale  Servizi di consulenza scientifica o di assistenza tecnica scientifica</t>
  </si>
  <si>
    <t>Costi totali</t>
  </si>
  <si>
    <t>Costo complessivo di progetto</t>
  </si>
  <si>
    <t>Contributo richiesto al MUR</t>
  </si>
  <si>
    <t xml:space="preserve">UNIVERSITA' DEGLI STUDI DI MILANO </t>
  </si>
  <si>
    <r>
      <t>PERSONNEL IN STAFF</t>
    </r>
    <r>
      <rPr>
        <b/>
        <sz val="12"/>
        <color indexed="60"/>
        <rFont val="Arial Black"/>
        <family val="2"/>
      </rPr>
      <t xml:space="preserve"> </t>
    </r>
    <r>
      <rPr>
        <b/>
        <sz val="16"/>
        <color indexed="60"/>
        <rFont val="Arial Black"/>
        <family val="2"/>
      </rPr>
      <t>(</t>
    </r>
    <r>
      <rPr>
        <b/>
        <u val="single"/>
        <sz val="16"/>
        <color indexed="60"/>
        <rFont val="Arial Black"/>
        <family val="2"/>
      </rPr>
      <t>NON E' AMMISSIBILE</t>
    </r>
    <r>
      <rPr>
        <b/>
        <sz val="16"/>
        <color indexed="60"/>
        <rFont val="Arial Black"/>
        <family val="2"/>
      </rPr>
      <t>)</t>
    </r>
  </si>
  <si>
    <t xml:space="preserve">Categorie di costi </t>
  </si>
  <si>
    <t>Months</t>
  </si>
  <si>
    <t>TOTAL PERSONNEL COSTS</t>
  </si>
  <si>
    <t>Average personnel cost</t>
  </si>
  <si>
    <t>più contributo aggiuntivo (solo per LS e PE) max 500.000 € per acquisto di attrezzature</t>
  </si>
  <si>
    <t>durata del progetto (MAX 36 mesi)</t>
  </si>
  <si>
    <r>
      <t>Contributo in conto capitale può essere concesso</t>
    </r>
    <r>
      <rPr>
        <b/>
        <u val="single"/>
        <sz val="10"/>
        <rFont val="Arial"/>
        <family val="2"/>
      </rPr>
      <t xml:space="preserve"> fino ad un massimo del 100% dei costi totali ammissibili</t>
    </r>
  </si>
  <si>
    <t>totale (altro personale di supporto tecnico)</t>
  </si>
  <si>
    <t>C - STRUMENTI E ATTREZZATURE</t>
  </si>
  <si>
    <t xml:space="preserve">D. ALTRI COSTI DI ESERCIZIO  </t>
  </si>
  <si>
    <t>E.  SERVIZI DI CONSULENZA SCIENTIFICA O DI ASSISTENZA TECNICO-SCIENTIFICA</t>
  </si>
  <si>
    <t xml:space="preserve">Acqusito Strumenti e Attrezzature </t>
  </si>
  <si>
    <t>F  SPESE GENERALI (Overheads)</t>
  </si>
  <si>
    <t xml:space="preserve">Costi complessivi del progetto per il PI </t>
  </si>
  <si>
    <t>A)  PI_ Principal Investigator da arruolare</t>
  </si>
  <si>
    <t>A+ B  (PERSONALE)</t>
  </si>
  <si>
    <t>Total  Tecnhical staff (Tecnologi)</t>
  </si>
  <si>
    <t>B) Technical staff  (Tecnologici)</t>
  </si>
  <si>
    <t>B)  Researcher Fellowship</t>
  </si>
  <si>
    <t xml:space="preserve">B) PHD </t>
  </si>
  <si>
    <t>Accesso alle infrastrutture di ricerca</t>
  </si>
  <si>
    <t>Missioni all’estero e partecipazione ad eventi formativi e/o divulgativi all’estero</t>
  </si>
  <si>
    <t>Costi per prestazioni di terzi  (consulenze con persone fisiche/giuridiche e con/senza partita iva)</t>
  </si>
  <si>
    <t>Costi per l’acquisizione di risultati di ricerca, brevetti, know-how e diritti di licenza.</t>
  </si>
  <si>
    <t>Commessa di ricerca ai sensi  dell’articolo 6, comma 3, del Bando</t>
  </si>
  <si>
    <r>
      <t xml:space="preserve">H  Quota premiale destinata alla Host Institution
</t>
    </r>
    <r>
      <rPr>
        <u val="single"/>
        <sz val="10"/>
        <color indexed="60"/>
        <rFont val="Arial"/>
        <family val="2"/>
      </rPr>
      <t xml:space="preserve"> </t>
    </r>
    <r>
      <rPr>
        <b/>
        <u val="single"/>
        <sz val="8"/>
        <color indexed="60"/>
        <rFont val="Arial"/>
        <family val="2"/>
      </rPr>
      <t>solo in caso di PI arruolato NON già dipendente da UNIMI.</t>
    </r>
  </si>
  <si>
    <t>Contributo aggiuntivo (solo per LS e PE) max 500.000 € per acquisto di attrezzature</t>
  </si>
  <si>
    <t>StG: min 1.200.000 max 1.500.000;
CoG: min 1.500.000 max 2.000.000;
AdG min 2.000.000 max 2.500.000</t>
  </si>
  <si>
    <r>
      <rPr>
        <b/>
        <sz val="10"/>
        <color indexed="8"/>
        <rFont val="Calibri"/>
        <family val="2"/>
      </rPr>
      <t>PI</t>
    </r>
    <r>
      <rPr>
        <sz val="10"/>
        <color indexed="8"/>
        <rFont val="Calibri"/>
        <family val="2"/>
      </rPr>
      <t xml:space="preserve"> PO=79.500 annuo; PA=72.000 annuo; RTT: 46.500 annuo</t>
    </r>
  </si>
  <si>
    <r>
      <t>Calcolo costi di ammortamento per ATTREZZATURE, STRUMENTAZIONI</t>
    </r>
    <r>
      <rPr>
        <b/>
        <sz val="10"/>
        <color indexed="60"/>
        <rFont val="Arial"/>
        <family val="2"/>
      </rPr>
      <t xml:space="preserve"> </t>
    </r>
    <r>
      <rPr>
        <b/>
        <u val="single"/>
        <sz val="14"/>
        <color indexed="60"/>
        <rFont val="Arial"/>
        <family val="2"/>
      </rPr>
      <t>di nuovo acquisto</t>
    </r>
    <r>
      <rPr>
        <b/>
        <sz val="10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(contributo aggiuntivo PE/LS)</t>
    </r>
    <r>
      <rPr>
        <b/>
        <sz val="10"/>
        <color indexed="8"/>
        <rFont val="Arial"/>
        <family val="2"/>
      </rPr>
      <t xml:space="preserve"> max 500.000 euro</t>
    </r>
  </si>
  <si>
    <t>min: 50% StG;
min: 40% CoG;
min: 30% AdG</t>
  </si>
  <si>
    <t>Ritenuta Ente (3,5%)</t>
  </si>
  <si>
    <t>Technical staff   (Tecnologi )</t>
  </si>
  <si>
    <t>G- Contributo aggiuntivo max  500.000 solo per i macrosettori PE ed LS</t>
  </si>
  <si>
    <t>FIS 2_ FONDO ITALIANO PER LA SCIENZA 2023</t>
  </si>
  <si>
    <t xml:space="preserve">PERIODO AMMORTAMENTO
60 mesi Attrezzature scientifiche
36 Attrezzature informatiche                                                </t>
  </si>
  <si>
    <r>
      <t>PER LA COSTRUZIONE DEL BUDGET  COMPILARE IL FOGLIO "</t>
    </r>
    <r>
      <rPr>
        <b/>
        <sz val="12"/>
        <rFont val="Arial Black"/>
        <family val="2"/>
      </rPr>
      <t>FIS</t>
    </r>
    <r>
      <rPr>
        <b/>
        <sz val="10"/>
        <rFont val="Arial"/>
        <family val="2"/>
      </rPr>
      <t xml:space="preserve">" </t>
    </r>
    <r>
      <rPr>
        <b/>
        <sz val="10"/>
        <color indexed="56"/>
        <rFont val="Arial"/>
        <family val="2"/>
      </rPr>
      <t xml:space="preserve"> </t>
    </r>
    <r>
      <rPr>
        <b/>
        <sz val="10"/>
        <color indexed="56"/>
        <rFont val="Bodoni MT Black"/>
        <family val="1"/>
      </rPr>
      <t>(</t>
    </r>
    <r>
      <rPr>
        <b/>
        <sz val="12"/>
        <color indexed="56"/>
        <rFont val="Bodoni MT Black"/>
        <family val="1"/>
      </rPr>
      <t xml:space="preserve">SOLO I CAMPI IN GIALLO)
</t>
    </r>
    <r>
      <rPr>
        <sz val="10"/>
        <rFont val="Arial"/>
        <family val="2"/>
      </rPr>
      <t>(La compilazione di questo foglio permette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la compilazione automatica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del foglio "</t>
    </r>
    <r>
      <rPr>
        <b/>
        <sz val="10"/>
        <rFont val="Arial"/>
        <family val="2"/>
      </rPr>
      <t>BUDGET")</t>
    </r>
  </si>
  <si>
    <r>
      <t>Il calcolo del costo del personale deve avvenire mediante la compilazione del foglio "</t>
    </r>
    <r>
      <rPr>
        <sz val="12"/>
        <rFont val="Arial"/>
        <family val="2"/>
      </rPr>
      <t xml:space="preserve"> </t>
    </r>
    <r>
      <rPr>
        <b/>
        <u val="single"/>
        <sz val="12"/>
        <rFont val="Berlin Sans FB Demi"/>
        <family val="2"/>
      </rPr>
      <t>Calcolo costi del personale"</t>
    </r>
    <r>
      <rPr>
        <sz val="10"/>
        <rFont val="Arial"/>
        <family val="2"/>
      </rPr>
      <t xml:space="preserve">.      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La compilazione del foglio permette di pianificare l'utilizzo del personale coinvolto nel progetto (effort mesi/persona)</t>
    </r>
    <r>
      <rPr>
        <b/>
        <u val="single"/>
        <sz val="10"/>
        <rFont val="Arial"/>
        <family val="2"/>
      </rPr>
      <t xml:space="preserve"> ed in automatico</t>
    </r>
    <r>
      <rPr>
        <sz val="10"/>
        <rFont val="Arial"/>
        <family val="0"/>
      </rPr>
      <t xml:space="preserve"> allocare il costo del personale nel foglio " FIS"</t>
    </r>
    <r>
      <rPr>
        <sz val="10"/>
        <rFont val="Arial"/>
        <family val="2"/>
      </rPr>
      <t xml:space="preserve"> - </t>
    </r>
    <r>
      <rPr>
        <b/>
        <u val="single"/>
        <sz val="10"/>
        <color indexed="10"/>
        <rFont val="Arial"/>
        <family val="2"/>
      </rPr>
      <t>Non è ammissibile il costo del personale a tempo determinato/indeterminato dipendente della Host Instituti</t>
    </r>
    <r>
      <rPr>
        <b/>
        <u val="single"/>
        <sz val="10"/>
        <color indexed="10"/>
        <rFont val="Arial"/>
        <family val="2"/>
      </rPr>
      <t>on</t>
    </r>
  </si>
  <si>
    <r>
      <t xml:space="preserve"> Per la voce "Attrezzature " compilare il foglio "</t>
    </r>
    <r>
      <rPr>
        <b/>
        <sz val="12"/>
        <rFont val="Arial"/>
        <family val="2"/>
      </rPr>
      <t>attrezzature</t>
    </r>
    <r>
      <rPr>
        <b/>
        <sz val="12"/>
        <rFont val="Bodoni MT Black"/>
        <family val="1"/>
      </rPr>
      <t>"</t>
    </r>
    <r>
      <rPr>
        <b/>
        <sz val="14"/>
        <rFont val="Bodoni MT Black"/>
        <family val="1"/>
      </rPr>
      <t xml:space="preserve"> </t>
    </r>
    <r>
      <rPr>
        <b/>
        <sz val="14"/>
        <color indexed="10"/>
        <rFont val="Bodoni MT Black"/>
        <family val="1"/>
      </rPr>
      <t xml:space="preserve"> </t>
    </r>
    <r>
      <rPr>
        <b/>
        <sz val="12"/>
        <color indexed="56"/>
        <rFont val="Bodoni MT Black"/>
        <family val="1"/>
      </rPr>
      <t>(solo i campi in giallo)</t>
    </r>
  </si>
  <si>
    <r>
      <t xml:space="preserve"> Per  la voce "Contributo aggiuntivo" (per il finanziamento (o cofinanziamento) dell’acquisto di attrezzature da utilizzare presso la Host Institution; solo per proposte progettuali afferenti ai macrosettori PE e LS) compilare il foglio "</t>
    </r>
    <r>
      <rPr>
        <b/>
        <sz val="12"/>
        <rFont val="Arial"/>
        <family val="2"/>
      </rPr>
      <t>CONTRIBUTO AGGIUNTIVO PE/LS</t>
    </r>
    <r>
      <rPr>
        <b/>
        <sz val="12"/>
        <rFont val="Bodoni MT Black"/>
        <family val="1"/>
      </rPr>
      <t>"</t>
    </r>
    <r>
      <rPr>
        <b/>
        <sz val="14"/>
        <color indexed="10"/>
        <rFont val="Bodoni MT Black"/>
        <family val="1"/>
      </rPr>
      <t xml:space="preserve"> </t>
    </r>
    <r>
      <rPr>
        <b/>
        <sz val="12"/>
        <color indexed="56"/>
        <rFont val="Bodoni MT Black"/>
        <family val="1"/>
      </rPr>
      <t>(solo i campi in giallo)</t>
    </r>
  </si>
  <si>
    <t>FONDO ITALIANO PER LA SCIENZA  2023</t>
  </si>
  <si>
    <t>FIS 2</t>
  </si>
  <si>
    <t xml:space="preserve">Pubblicazioni e disseminazione </t>
  </si>
  <si>
    <r>
      <t>FLAT RATE</t>
    </r>
    <r>
      <rPr>
        <sz val="10"/>
        <rFont val="Arial"/>
        <family val="0"/>
      </rPr>
      <t xml:space="preserve"> (Cancelleria, manutenzioni, gas, elettricità, missioni in Italia, etc, ).</t>
    </r>
    <r>
      <rPr>
        <sz val="10"/>
        <rFont val="Arial"/>
        <family val="2"/>
      </rPr>
      <t xml:space="preserve">
</t>
    </r>
    <r>
      <rPr>
        <i/>
        <sz val="9"/>
        <rFont val="Arial"/>
        <family val="2"/>
      </rPr>
      <t xml:space="preserve">( 20% sui costi del personale ( A+B)) 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</si>
</sst>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_(* #,##0_);_(* \(#,##0\);_(* &quot;-&quot;_);_(@_)"/>
    <numFmt numFmtId="174" formatCode="_(&quot;$&quot;* #,##0_);_(&quot;$&quot;* \(#,##0\);_(&quot;$&quot;* &quot;-&quot;_);_(@_)"/>
    <numFmt numFmtId="175" formatCode="#,##0_ ;\-#,##0\ "/>
    <numFmt numFmtId="176" formatCode="#,##0\ [$€-1];[Red]\-#,##0\ [$€-1]"/>
    <numFmt numFmtId="177" formatCode="_-* #,##0.0_-;\-* #,##0.0_-;_-* &quot;-&quot;??_-;_-@_-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0.000"/>
    <numFmt numFmtId="182" formatCode="0.0000"/>
    <numFmt numFmtId="183" formatCode="_-* #,##0.0_-;\-* #,##0.0_-;_-* &quot;-&quot;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0.0%"/>
    <numFmt numFmtId="189" formatCode="0.000%"/>
    <numFmt numFmtId="190" formatCode="0.0000%"/>
    <numFmt numFmtId="191" formatCode="_-* #,##0.0_-;\-* #,##0.0_-;_-* &quot;-&quot;_-;_-@_-"/>
    <numFmt numFmtId="192" formatCode="_-* #,##0.00_-;\-* #,##0.00_-;_-* &quot;-&quot;_-;_-@_-"/>
    <numFmt numFmtId="193" formatCode="_-* #,##0.0\ _€_-;\-* #,##0.0\ _€_-;_-* &quot;-&quot;?\ _€_-;_-@_-"/>
    <numFmt numFmtId="194" formatCode="[$€-2]\ #,##0.00;[Red]\-[$€-2]\ #,##0.00"/>
  </numFmts>
  <fonts count="13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ntique Olive Roman"/>
      <family val="2"/>
    </font>
    <font>
      <b/>
      <sz val="14"/>
      <name val="Aharoni"/>
      <family val="0"/>
    </font>
    <font>
      <b/>
      <sz val="10"/>
      <name val="Palatino Linotype"/>
      <family val="1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4"/>
      <name val="Palatino Linotype"/>
      <family val="1"/>
    </font>
    <font>
      <sz val="14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color indexed="60"/>
      <name val="Arial"/>
      <family val="2"/>
    </font>
    <font>
      <b/>
      <sz val="9"/>
      <name val="Tahoma"/>
      <family val="2"/>
    </font>
    <font>
      <b/>
      <sz val="14"/>
      <name val="Bodoni MT Black"/>
      <family val="1"/>
    </font>
    <font>
      <b/>
      <sz val="14"/>
      <color indexed="10"/>
      <name val="Bodoni MT Black"/>
      <family val="1"/>
    </font>
    <font>
      <u val="single"/>
      <sz val="10"/>
      <color indexed="12"/>
      <name val="Arial"/>
      <family val="2"/>
    </font>
    <font>
      <b/>
      <sz val="12"/>
      <color indexed="56"/>
      <name val="Bodoni MT Black"/>
      <family val="1"/>
    </font>
    <font>
      <b/>
      <sz val="10"/>
      <color indexed="56"/>
      <name val="Arial"/>
      <family val="2"/>
    </font>
    <font>
      <b/>
      <sz val="10"/>
      <color indexed="56"/>
      <name val="Bodoni MT Black"/>
      <family val="1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2"/>
      <name val="Arial Black"/>
      <family val="2"/>
    </font>
    <font>
      <sz val="7"/>
      <name val="Tahoma"/>
      <family val="2"/>
    </font>
    <font>
      <sz val="8"/>
      <name val="Tahoma"/>
      <family val="2"/>
    </font>
    <font>
      <b/>
      <sz val="10"/>
      <color indexed="60"/>
      <name val="Arial"/>
      <family val="2"/>
    </font>
    <font>
      <b/>
      <u val="single"/>
      <sz val="12"/>
      <name val="Berlin Sans FB Demi"/>
      <family val="2"/>
    </font>
    <font>
      <b/>
      <sz val="20"/>
      <name val="Arial"/>
      <family val="2"/>
    </font>
    <font>
      <u val="single"/>
      <sz val="10"/>
      <color indexed="60"/>
      <name val="Arial"/>
      <family val="2"/>
    </font>
    <font>
      <b/>
      <sz val="12"/>
      <name val="Bodoni MT Black"/>
      <family val="1"/>
    </font>
    <font>
      <b/>
      <u val="single"/>
      <sz val="14"/>
      <color indexed="60"/>
      <name val="Arial"/>
      <family val="2"/>
    </font>
    <font>
      <sz val="20"/>
      <name val="Arial"/>
      <family val="2"/>
    </font>
    <font>
      <i/>
      <sz val="9"/>
      <name val="Arial"/>
      <family val="2"/>
    </font>
    <font>
      <b/>
      <sz val="12"/>
      <color indexed="60"/>
      <name val="Arial Black"/>
      <family val="2"/>
    </font>
    <font>
      <b/>
      <sz val="16"/>
      <color indexed="60"/>
      <name val="Arial Black"/>
      <family val="2"/>
    </font>
    <font>
      <b/>
      <u val="single"/>
      <sz val="16"/>
      <color indexed="60"/>
      <name val="Arial Black"/>
      <family val="2"/>
    </font>
    <font>
      <b/>
      <sz val="22"/>
      <color indexed="56"/>
      <name val="Aharoni"/>
      <family val="0"/>
    </font>
    <font>
      <b/>
      <u val="single"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8"/>
      <color indexed="60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1"/>
      <color indexed="60"/>
      <name val="Arial"/>
      <family val="2"/>
    </font>
    <font>
      <sz val="14"/>
      <color indexed="60"/>
      <name val="Arial"/>
      <family val="2"/>
    </font>
    <font>
      <b/>
      <sz val="12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9"/>
      <color indexed="60"/>
      <name val="Arial"/>
      <family val="2"/>
    </font>
    <font>
      <b/>
      <sz val="16"/>
      <color indexed="56"/>
      <name val="Berlin Sans FB"/>
      <family val="2"/>
    </font>
    <font>
      <sz val="10"/>
      <color indexed="56"/>
      <name val="Arial"/>
      <family val="2"/>
    </font>
    <font>
      <b/>
      <sz val="20"/>
      <color indexed="56"/>
      <name val="Arial"/>
      <family val="2"/>
    </font>
    <font>
      <b/>
      <sz val="12"/>
      <color indexed="8"/>
      <name val="Arial Unicode MS"/>
      <family val="2"/>
    </font>
    <font>
      <b/>
      <sz val="16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sz val="14"/>
      <color rgb="FFC00000"/>
      <name val="Arial"/>
      <family val="2"/>
    </font>
    <font>
      <b/>
      <sz val="12"/>
      <color rgb="FFC00000"/>
      <name val="Arial"/>
      <family val="2"/>
    </font>
    <font>
      <b/>
      <u val="single"/>
      <sz val="10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222222"/>
      <name val="Arial"/>
      <family val="2"/>
    </font>
    <font>
      <b/>
      <sz val="8"/>
      <color rgb="FF222222"/>
      <name val="Arial"/>
      <family val="2"/>
    </font>
    <font>
      <sz val="10"/>
      <color theme="1"/>
      <name val="Calibri"/>
      <family val="2"/>
    </font>
    <font>
      <b/>
      <sz val="22"/>
      <color rgb="FF002060"/>
      <name val="Aharoni"/>
      <family val="0"/>
    </font>
    <font>
      <b/>
      <sz val="9"/>
      <color rgb="FFC00000"/>
      <name val="Arial"/>
      <family val="2"/>
    </font>
    <font>
      <b/>
      <sz val="16"/>
      <color rgb="FF002060"/>
      <name val="Berlin Sans FB"/>
      <family val="2"/>
    </font>
    <font>
      <sz val="10"/>
      <color rgb="FF002060"/>
      <name val="Arial"/>
      <family val="2"/>
    </font>
    <font>
      <b/>
      <sz val="20"/>
      <color rgb="FF002060"/>
      <name val="Arial"/>
      <family val="2"/>
    </font>
    <font>
      <b/>
      <sz val="12"/>
      <color rgb="FF000000"/>
      <name val="Arial Unicode MS"/>
      <family val="2"/>
    </font>
    <font>
      <b/>
      <sz val="16"/>
      <color rgb="FF002060"/>
      <name val="Arial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1" applyNumberFormat="0" applyAlignment="0" applyProtection="0"/>
    <xf numFmtId="0" fontId="96" fillId="0" borderId="2" applyNumberFormat="0" applyFill="0" applyAlignment="0" applyProtection="0"/>
    <xf numFmtId="0" fontId="97" fillId="21" borderId="3" applyNumberFormat="0" applyAlignment="0" applyProtection="0"/>
    <xf numFmtId="0" fontId="2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9" fillId="28" borderId="1" applyNumberFormat="0" applyAlignment="0" applyProtection="0"/>
    <xf numFmtId="165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0" fillId="29" borderId="0" applyNumberFormat="0" applyBorder="0" applyAlignment="0" applyProtection="0"/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10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31" borderId="0" applyNumberFormat="0" applyBorder="0" applyAlignment="0" applyProtection="0"/>
    <xf numFmtId="0" fontId="110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72" fontId="0" fillId="0" borderId="0" xfId="57" applyNumberFormat="1" applyFont="1" applyBorder="1" applyAlignment="1">
      <alignment vertical="center"/>
    </xf>
    <xf numFmtId="172" fontId="0" fillId="0" borderId="0" xfId="57" applyNumberFormat="1" applyFont="1" applyAlignment="1">
      <alignment/>
    </xf>
    <xf numFmtId="172" fontId="0" fillId="0" borderId="0" xfId="57" applyNumberFormat="1" applyFont="1" applyAlignment="1">
      <alignment vertical="center"/>
    </xf>
    <xf numFmtId="172" fontId="0" fillId="0" borderId="12" xfId="57" applyNumberFormat="1" applyFont="1" applyBorder="1" applyAlignment="1">
      <alignment vertical="center"/>
    </xf>
    <xf numFmtId="172" fontId="0" fillId="0" borderId="0" xfId="57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textRotation="90"/>
    </xf>
    <xf numFmtId="172" fontId="0" fillId="0" borderId="14" xfId="57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172" fontId="0" fillId="0" borderId="14" xfId="57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textRotation="90" wrapText="1"/>
    </xf>
    <xf numFmtId="0" fontId="0" fillId="33" borderId="15" xfId="0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34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0" borderId="20" xfId="0" applyBorder="1" applyAlignment="1">
      <alignment/>
    </xf>
    <xf numFmtId="172" fontId="0" fillId="0" borderId="0" xfId="57" applyNumberFormat="1" applyFont="1" applyFill="1" applyBorder="1" applyAlignment="1">
      <alignment vertical="center"/>
    </xf>
    <xf numFmtId="172" fontId="5" fillId="0" borderId="0" xfId="57" applyNumberFormat="1" applyFont="1" applyBorder="1" applyAlignment="1">
      <alignment vertical="center"/>
    </xf>
    <xf numFmtId="0" fontId="0" fillId="0" borderId="12" xfId="110" applyBorder="1">
      <alignment/>
      <protection/>
    </xf>
    <xf numFmtId="165" fontId="0" fillId="0" borderId="12" xfId="81" applyNumberFormat="1" applyFont="1" applyBorder="1" applyAlignment="1">
      <alignment/>
    </xf>
    <xf numFmtId="0" fontId="0" fillId="0" borderId="0" xfId="110">
      <alignment/>
      <protection/>
    </xf>
    <xf numFmtId="0" fontId="0" fillId="0" borderId="0" xfId="110" applyBorder="1">
      <alignment/>
      <protection/>
    </xf>
    <xf numFmtId="165" fontId="0" fillId="0" borderId="0" xfId="81" applyNumberFormat="1" applyFont="1" applyBorder="1" applyAlignment="1">
      <alignment/>
    </xf>
    <xf numFmtId="0" fontId="0" fillId="0" borderId="19" xfId="110" applyBorder="1">
      <alignment/>
      <protection/>
    </xf>
    <xf numFmtId="165" fontId="0" fillId="0" borderId="19" xfId="81" applyNumberFormat="1" applyFont="1" applyBorder="1" applyAlignment="1">
      <alignment/>
    </xf>
    <xf numFmtId="0" fontId="3" fillId="35" borderId="20" xfId="110" applyFont="1" applyFill="1" applyBorder="1" applyAlignment="1">
      <alignment horizontal="center" vertical="center" wrapText="1"/>
      <protection/>
    </xf>
    <xf numFmtId="165" fontId="3" fillId="35" borderId="20" xfId="81" applyFont="1" applyFill="1" applyBorder="1" applyAlignment="1">
      <alignment horizontal="center" vertical="center" wrapText="1"/>
    </xf>
    <xf numFmtId="0" fontId="3" fillId="36" borderId="20" xfId="110" applyFont="1" applyFill="1" applyBorder="1" applyAlignment="1">
      <alignment horizontal="center" vertical="center" wrapText="1"/>
      <protection/>
    </xf>
    <xf numFmtId="165" fontId="3" fillId="35" borderId="20" xfId="81" applyNumberFormat="1" applyFont="1" applyFill="1" applyBorder="1" applyAlignment="1">
      <alignment horizontal="center" vertical="center" wrapText="1"/>
    </xf>
    <xf numFmtId="0" fontId="20" fillId="0" borderId="0" xfId="110" applyFont="1" applyFill="1" applyBorder="1" applyAlignment="1">
      <alignment textRotation="90"/>
      <protection/>
    </xf>
    <xf numFmtId="0" fontId="0" fillId="0" borderId="0" xfId="110" applyFill="1" applyBorder="1">
      <alignment/>
      <protection/>
    </xf>
    <xf numFmtId="165" fontId="0" fillId="34" borderId="21" xfId="81" applyNumberFormat="1" applyFont="1" applyFill="1" applyBorder="1" applyAlignment="1">
      <alignment vertical="center"/>
    </xf>
    <xf numFmtId="165" fontId="0" fillId="0" borderId="0" xfId="110" applyNumberFormat="1">
      <alignment/>
      <protection/>
    </xf>
    <xf numFmtId="0" fontId="3" fillId="34" borderId="10" xfId="110" applyFont="1" applyFill="1" applyBorder="1">
      <alignment/>
      <protection/>
    </xf>
    <xf numFmtId="165" fontId="0" fillId="34" borderId="10" xfId="110" applyNumberFormat="1" applyFill="1" applyBorder="1">
      <alignment/>
      <protection/>
    </xf>
    <xf numFmtId="0" fontId="0" fillId="34" borderId="22" xfId="110" applyFill="1" applyBorder="1">
      <alignment/>
      <protection/>
    </xf>
    <xf numFmtId="0" fontId="0" fillId="34" borderId="11" xfId="110" applyFill="1" applyBorder="1" applyAlignment="1">
      <alignment horizontal="center" vertical="center"/>
      <protection/>
    </xf>
    <xf numFmtId="165" fontId="3" fillId="34" borderId="20" xfId="81" applyFont="1" applyFill="1" applyBorder="1" applyAlignment="1">
      <alignment vertical="center"/>
    </xf>
    <xf numFmtId="0" fontId="0" fillId="0" borderId="13" xfId="110" applyBorder="1">
      <alignment/>
      <protection/>
    </xf>
    <xf numFmtId="0" fontId="3" fillId="0" borderId="13" xfId="110" applyFont="1" applyFill="1" applyBorder="1">
      <alignment/>
      <protection/>
    </xf>
    <xf numFmtId="165" fontId="3" fillId="37" borderId="20" xfId="110" applyNumberFormat="1" applyFont="1" applyFill="1" applyBorder="1">
      <alignment/>
      <protection/>
    </xf>
    <xf numFmtId="0" fontId="0" fillId="0" borderId="23" xfId="110" applyBorder="1">
      <alignment/>
      <protection/>
    </xf>
    <xf numFmtId="172" fontId="3" fillId="34" borderId="20" xfId="57" applyNumberFormat="1" applyFont="1" applyFill="1" applyBorder="1" applyAlignment="1">
      <alignment vertical="center"/>
    </xf>
    <xf numFmtId="172" fontId="3" fillId="34" borderId="10" xfId="57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34" borderId="24" xfId="0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 horizontal="center"/>
    </xf>
    <xf numFmtId="165" fontId="0" fillId="34" borderId="25" xfId="81" applyNumberFormat="1" applyFont="1" applyFill="1" applyBorder="1" applyAlignment="1">
      <alignment vertical="center"/>
    </xf>
    <xf numFmtId="0" fontId="0" fillId="0" borderId="26" xfId="110" applyFont="1" applyFill="1" applyBorder="1" applyAlignment="1">
      <alignment vertical="center"/>
      <protection/>
    </xf>
    <xf numFmtId="165" fontId="0" fillId="0" borderId="27" xfId="81" applyFont="1" applyFill="1" applyBorder="1" applyAlignment="1">
      <alignment vertical="center"/>
    </xf>
    <xf numFmtId="0" fontId="0" fillId="0" borderId="28" xfId="110" applyFill="1" applyBorder="1" applyAlignment="1">
      <alignment vertical="center"/>
      <protection/>
    </xf>
    <xf numFmtId="165" fontId="0" fillId="0" borderId="29" xfId="8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4" borderId="30" xfId="110" applyFill="1" applyBorder="1" applyAlignment="1">
      <alignment horizontal="center" vertical="center"/>
      <protection/>
    </xf>
    <xf numFmtId="0" fontId="0" fillId="4" borderId="31" xfId="110" applyFill="1" applyBorder="1" applyAlignment="1">
      <alignment horizontal="center" vertical="center"/>
      <protection/>
    </xf>
    <xf numFmtId="0" fontId="0" fillId="4" borderId="32" xfId="110" applyFill="1" applyBorder="1" applyAlignment="1">
      <alignment horizontal="center" vertical="center"/>
      <protection/>
    </xf>
    <xf numFmtId="0" fontId="0" fillId="4" borderId="33" xfId="110" applyFill="1" applyBorder="1" applyAlignment="1">
      <alignment horizontal="center" vertical="center"/>
      <protection/>
    </xf>
    <xf numFmtId="17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172" fontId="0" fillId="0" borderId="0" xfId="57" applyNumberFormat="1" applyFont="1" applyFill="1" applyAlignment="1">
      <alignment/>
    </xf>
    <xf numFmtId="172" fontId="0" fillId="0" borderId="0" xfId="57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2" fontId="3" fillId="0" borderId="0" xfId="57" applyNumberFormat="1" applyFont="1" applyFill="1" applyAlignment="1">
      <alignment vertical="center"/>
    </xf>
    <xf numFmtId="0" fontId="0" fillId="0" borderId="0" xfId="106" applyBorder="1">
      <alignment/>
      <protection/>
    </xf>
    <xf numFmtId="0" fontId="0" fillId="36" borderId="33" xfId="106" applyFill="1" applyBorder="1">
      <alignment/>
      <protection/>
    </xf>
    <xf numFmtId="0" fontId="3" fillId="38" borderId="33" xfId="106" applyFont="1" applyFill="1" applyBorder="1">
      <alignment/>
      <protection/>
    </xf>
    <xf numFmtId="165" fontId="3" fillId="38" borderId="33" xfId="57" applyFont="1" applyFill="1" applyBorder="1" applyAlignment="1">
      <alignment/>
    </xf>
    <xf numFmtId="0" fontId="0" fillId="38" borderId="33" xfId="106" applyFont="1" applyFill="1" applyBorder="1" applyAlignment="1">
      <alignment horizontal="right"/>
      <protection/>
    </xf>
    <xf numFmtId="165" fontId="0" fillId="38" borderId="33" xfId="57" applyFont="1" applyFill="1" applyBorder="1" applyAlignment="1">
      <alignment/>
    </xf>
    <xf numFmtId="165" fontId="15" fillId="0" borderId="0" xfId="57" applyNumberFormat="1" applyFont="1" applyAlignment="1">
      <alignment vertical="center"/>
    </xf>
    <xf numFmtId="172" fontId="111" fillId="33" borderId="33" xfId="57" applyNumberFormat="1" applyFont="1" applyFill="1" applyBorder="1" applyAlignment="1">
      <alignment vertical="center"/>
    </xf>
    <xf numFmtId="0" fontId="111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horizontal="center" vertical="center" textRotation="90"/>
    </xf>
    <xf numFmtId="0" fontId="17" fillId="0" borderId="20" xfId="0" applyFont="1" applyBorder="1" applyAlignment="1">
      <alignment horizontal="center" vertical="center" wrapText="1"/>
    </xf>
    <xf numFmtId="0" fontId="8" fillId="39" borderId="36" xfId="0" applyFont="1" applyFill="1" applyBorder="1" applyAlignment="1">
      <alignment/>
    </xf>
    <xf numFmtId="0" fontId="8" fillId="39" borderId="24" xfId="0" applyFont="1" applyFill="1" applyBorder="1" applyAlignment="1">
      <alignment/>
    </xf>
    <xf numFmtId="0" fontId="8" fillId="39" borderId="37" xfId="0" applyFont="1" applyFill="1" applyBorder="1" applyAlignment="1">
      <alignment/>
    </xf>
    <xf numFmtId="0" fontId="111" fillId="0" borderId="0" xfId="0" applyFont="1" applyAlignment="1">
      <alignment horizontal="center"/>
    </xf>
    <xf numFmtId="172" fontId="0" fillId="38" borderId="38" xfId="57" applyNumberFormat="1" applyFont="1" applyFill="1" applyBorder="1" applyAlignment="1">
      <alignment vertical="center"/>
    </xf>
    <xf numFmtId="172" fontId="0" fillId="38" borderId="30" xfId="57" applyNumberFormat="1" applyFont="1" applyFill="1" applyBorder="1" applyAlignment="1">
      <alignment vertical="center"/>
    </xf>
    <xf numFmtId="172" fontId="0" fillId="38" borderId="28" xfId="57" applyNumberFormat="1" applyFont="1" applyFill="1" applyBorder="1" applyAlignment="1">
      <alignment vertical="center"/>
    </xf>
    <xf numFmtId="172" fontId="0" fillId="38" borderId="39" xfId="57" applyNumberFormat="1" applyFont="1" applyFill="1" applyBorder="1" applyAlignment="1">
      <alignment vertical="center"/>
    </xf>
    <xf numFmtId="172" fontId="0" fillId="34" borderId="20" xfId="57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0" xfId="57" applyNumberFormat="1" applyFont="1" applyFill="1" applyAlignment="1">
      <alignment vertical="center"/>
    </xf>
    <xf numFmtId="0" fontId="0" fillId="0" borderId="20" xfId="0" applyFont="1" applyBorder="1" applyAlignment="1">
      <alignment vertical="center"/>
    </xf>
    <xf numFmtId="0" fontId="3" fillId="40" borderId="40" xfId="0" applyFont="1" applyFill="1" applyBorder="1" applyAlignment="1">
      <alignment vertical="center"/>
    </xf>
    <xf numFmtId="172" fontId="0" fillId="0" borderId="20" xfId="57" applyNumberFormat="1" applyFont="1" applyBorder="1" applyAlignment="1">
      <alignment vertical="center"/>
    </xf>
    <xf numFmtId="172" fontId="3" fillId="41" borderId="41" xfId="57" applyNumberFormat="1" applyFont="1" applyFill="1" applyBorder="1" applyAlignment="1">
      <alignment vertical="center"/>
    </xf>
    <xf numFmtId="0" fontId="0" fillId="0" borderId="42" xfId="0" applyBorder="1" applyAlignment="1">
      <alignment horizontal="left" vertical="center" indent="1"/>
    </xf>
    <xf numFmtId="0" fontId="0" fillId="0" borderId="42" xfId="0" applyFont="1" applyBorder="1" applyAlignment="1">
      <alignment horizontal="left" vertical="center" indent="1"/>
    </xf>
    <xf numFmtId="0" fontId="3" fillId="33" borderId="43" xfId="0" applyFont="1" applyFill="1" applyBorder="1" applyAlignment="1">
      <alignment horizontal="right" vertical="center" indent="1"/>
    </xf>
    <xf numFmtId="0" fontId="0" fillId="0" borderId="40" xfId="0" applyFont="1" applyBorder="1" applyAlignment="1">
      <alignment horizontal="left" vertical="center"/>
    </xf>
    <xf numFmtId="0" fontId="3" fillId="33" borderId="20" xfId="0" applyFont="1" applyFill="1" applyBorder="1" applyAlignment="1">
      <alignment horizontal="right" vertical="center"/>
    </xf>
    <xf numFmtId="172" fontId="111" fillId="33" borderId="44" xfId="57" applyNumberFormat="1" applyFont="1" applyFill="1" applyBorder="1" applyAlignment="1">
      <alignment vertical="center"/>
    </xf>
    <xf numFmtId="0" fontId="0" fillId="38" borderId="38" xfId="110" applyFont="1" applyFill="1" applyBorder="1" applyAlignment="1">
      <alignment vertical="center"/>
      <protection/>
    </xf>
    <xf numFmtId="165" fontId="0" fillId="38" borderId="30" xfId="81" applyFont="1" applyFill="1" applyBorder="1" applyAlignment="1">
      <alignment vertical="center"/>
    </xf>
    <xf numFmtId="0" fontId="0" fillId="38" borderId="26" xfId="110" applyFont="1" applyFill="1" applyBorder="1" applyAlignment="1">
      <alignment vertical="center"/>
      <protection/>
    </xf>
    <xf numFmtId="165" fontId="0" fillId="38" borderId="31" xfId="81" applyFont="1" applyFill="1" applyBorder="1" applyAlignment="1">
      <alignment vertical="center"/>
    </xf>
    <xf numFmtId="165" fontId="0" fillId="38" borderId="33" xfId="81" applyFont="1" applyFill="1" applyBorder="1" applyAlignment="1">
      <alignment vertical="center"/>
    </xf>
    <xf numFmtId="0" fontId="0" fillId="38" borderId="30" xfId="110" applyFont="1" applyFill="1" applyBorder="1" applyAlignment="1">
      <alignment horizontal="center" vertical="center"/>
      <protection/>
    </xf>
    <xf numFmtId="0" fontId="0" fillId="38" borderId="45" xfId="110" applyFont="1" applyFill="1" applyBorder="1" applyAlignment="1">
      <alignment horizontal="center" vertical="center"/>
      <protection/>
    </xf>
    <xf numFmtId="0" fontId="0" fillId="38" borderId="31" xfId="110" applyFont="1" applyFill="1" applyBorder="1" applyAlignment="1">
      <alignment horizontal="center" vertical="center"/>
      <protection/>
    </xf>
    <xf numFmtId="0" fontId="0" fillId="38" borderId="46" xfId="110" applyFont="1" applyFill="1" applyBorder="1" applyAlignment="1">
      <alignment horizontal="center" vertical="center"/>
      <protection/>
    </xf>
    <xf numFmtId="0" fontId="0" fillId="38" borderId="33" xfId="110" applyFill="1" applyBorder="1" applyAlignment="1">
      <alignment horizontal="center" vertical="center"/>
      <protection/>
    </xf>
    <xf numFmtId="0" fontId="0" fillId="38" borderId="27" xfId="110" applyFill="1" applyBorder="1" applyAlignment="1">
      <alignment horizontal="center" vertical="center"/>
      <protection/>
    </xf>
    <xf numFmtId="0" fontId="0" fillId="38" borderId="47" xfId="110" applyFill="1" applyBorder="1" applyAlignment="1">
      <alignment horizontal="center" vertical="center"/>
      <protection/>
    </xf>
    <xf numFmtId="0" fontId="0" fillId="38" borderId="48" xfId="110" applyFill="1" applyBorder="1" applyAlignment="1">
      <alignment horizontal="center" vertical="center"/>
      <protection/>
    </xf>
    <xf numFmtId="0" fontId="0" fillId="38" borderId="49" xfId="110" applyFont="1" applyFill="1" applyBorder="1" applyAlignment="1">
      <alignment vertical="center"/>
      <protection/>
    </xf>
    <xf numFmtId="165" fontId="0" fillId="38" borderId="33" xfId="81" applyFont="1" applyFill="1" applyBorder="1" applyAlignment="1">
      <alignment vertical="center"/>
    </xf>
    <xf numFmtId="0" fontId="0" fillId="38" borderId="50" xfId="110" applyFont="1" applyFill="1" applyBorder="1" applyAlignment="1">
      <alignment vertical="center"/>
      <protection/>
    </xf>
    <xf numFmtId="165" fontId="0" fillId="38" borderId="47" xfId="81" applyFont="1" applyFill="1" applyBorder="1" applyAlignment="1">
      <alignment vertical="center"/>
    </xf>
    <xf numFmtId="0" fontId="0" fillId="38" borderId="50" xfId="110" applyFill="1" applyBorder="1" applyAlignment="1">
      <alignment vertical="center"/>
      <protection/>
    </xf>
    <xf numFmtId="0" fontId="0" fillId="38" borderId="31" xfId="110" applyFill="1" applyBorder="1" applyAlignment="1">
      <alignment horizontal="center" vertical="center"/>
      <protection/>
    </xf>
    <xf numFmtId="0" fontId="0" fillId="38" borderId="46" xfId="110" applyFill="1" applyBorder="1" applyAlignment="1">
      <alignment horizontal="center" vertical="center"/>
      <protection/>
    </xf>
    <xf numFmtId="0" fontId="0" fillId="38" borderId="32" xfId="110" applyFill="1" applyBorder="1" applyAlignment="1">
      <alignment horizontal="center" vertical="center"/>
      <protection/>
    </xf>
    <xf numFmtId="0" fontId="0" fillId="38" borderId="51" xfId="110" applyFill="1" applyBorder="1" applyAlignment="1">
      <alignment horizontal="center" vertical="center"/>
      <protection/>
    </xf>
    <xf numFmtId="0" fontId="3" fillId="18" borderId="17" xfId="110" applyFont="1" applyFill="1" applyBorder="1" applyAlignment="1">
      <alignment horizontal="center" vertical="center"/>
      <protection/>
    </xf>
    <xf numFmtId="0" fontId="3" fillId="18" borderId="18" xfId="110" applyFont="1" applyFill="1" applyBorder="1" applyAlignment="1">
      <alignment horizontal="center" vertical="center"/>
      <protection/>
    </xf>
    <xf numFmtId="0" fontId="3" fillId="18" borderId="22" xfId="110" applyFont="1" applyFill="1" applyBorder="1" applyAlignment="1">
      <alignment horizontal="center" vertical="center"/>
      <protection/>
    </xf>
    <xf numFmtId="165" fontId="3" fillId="18" borderId="52" xfId="81" applyNumberFormat="1" applyFont="1" applyFill="1" applyBorder="1" applyAlignment="1">
      <alignment vertical="center"/>
    </xf>
    <xf numFmtId="0" fontId="3" fillId="18" borderId="53" xfId="110" applyFont="1" applyFill="1" applyBorder="1" applyAlignment="1">
      <alignment horizontal="center" vertical="center"/>
      <protection/>
    </xf>
    <xf numFmtId="0" fontId="14" fillId="0" borderId="40" xfId="110" applyFont="1" applyFill="1" applyBorder="1" applyAlignment="1">
      <alignment horizontal="center" vertical="center"/>
      <protection/>
    </xf>
    <xf numFmtId="0" fontId="112" fillId="0" borderId="0" xfId="0" applyFont="1" applyAlignment="1">
      <alignment/>
    </xf>
    <xf numFmtId="0" fontId="111" fillId="0" borderId="0" xfId="0" applyFont="1" applyAlignment="1">
      <alignment/>
    </xf>
    <xf numFmtId="172" fontId="111" fillId="0" borderId="0" xfId="57" applyNumberFormat="1" applyFont="1" applyBorder="1" applyAlignment="1">
      <alignment vertical="center"/>
    </xf>
    <xf numFmtId="172" fontId="111" fillId="0" borderId="54" xfId="57" applyNumberFormat="1" applyFont="1" applyBorder="1" applyAlignment="1">
      <alignment vertical="center"/>
    </xf>
    <xf numFmtId="172" fontId="113" fillId="33" borderId="55" xfId="57" applyNumberFormat="1" applyFont="1" applyFill="1" applyBorder="1" applyAlignment="1">
      <alignment vertical="center"/>
    </xf>
    <xf numFmtId="172" fontId="111" fillId="38" borderId="56" xfId="57" applyNumberFormat="1" applyFont="1" applyFill="1" applyBorder="1" applyAlignment="1">
      <alignment vertical="center"/>
    </xf>
    <xf numFmtId="172" fontId="113" fillId="33" borderId="20" xfId="57" applyNumberFormat="1" applyFont="1" applyFill="1" applyBorder="1" applyAlignment="1">
      <alignment vertical="center"/>
    </xf>
    <xf numFmtId="0" fontId="114" fillId="36" borderId="33" xfId="106" applyFont="1" applyFill="1" applyBorder="1">
      <alignment/>
      <protection/>
    </xf>
    <xf numFmtId="0" fontId="115" fillId="0" borderId="0" xfId="106" applyFont="1" applyBorder="1" applyAlignment="1">
      <alignment horizontal="right"/>
      <protection/>
    </xf>
    <xf numFmtId="165" fontId="3" fillId="0" borderId="0" xfId="57" applyNumberFormat="1" applyFont="1" applyFill="1" applyAlignment="1">
      <alignment vertical="center"/>
    </xf>
    <xf numFmtId="0" fontId="0" fillId="0" borderId="42" xfId="0" applyFont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8" fillId="0" borderId="20" xfId="0" applyFont="1" applyBorder="1" applyAlignment="1">
      <alignment horizontal="center" vertical="center"/>
    </xf>
    <xf numFmtId="172" fontId="9" fillId="0" borderId="20" xfId="57" applyNumberFormat="1" applyFont="1" applyFill="1" applyBorder="1" applyAlignment="1">
      <alignment/>
    </xf>
    <xf numFmtId="172" fontId="111" fillId="36" borderId="40" xfId="57" applyNumberFormat="1" applyFont="1" applyFill="1" applyBorder="1" applyAlignment="1">
      <alignment vertical="center" wrapText="1"/>
    </xf>
    <xf numFmtId="172" fontId="10" fillId="0" borderId="20" xfId="57" applyNumberFormat="1" applyFont="1" applyFill="1" applyBorder="1" applyAlignment="1">
      <alignment/>
    </xf>
    <xf numFmtId="172" fontId="10" fillId="40" borderId="20" xfId="57" applyNumberFormat="1" applyFont="1" applyFill="1" applyBorder="1" applyAlignment="1">
      <alignment/>
    </xf>
    <xf numFmtId="172" fontId="10" fillId="33" borderId="20" xfId="57" applyNumberFormat="1" applyFont="1" applyFill="1" applyBorder="1" applyAlignment="1">
      <alignment/>
    </xf>
    <xf numFmtId="172" fontId="9" fillId="33" borderId="20" xfId="57" applyNumberFormat="1" applyFont="1" applyFill="1" applyBorder="1" applyAlignment="1">
      <alignment/>
    </xf>
    <xf numFmtId="172" fontId="9" fillId="40" borderId="20" xfId="57" applyNumberFormat="1" applyFont="1" applyFill="1" applyBorder="1" applyAlignment="1">
      <alignment/>
    </xf>
    <xf numFmtId="172" fontId="111" fillId="33" borderId="30" xfId="57" applyNumberFormat="1" applyFont="1" applyFill="1" applyBorder="1" applyAlignment="1">
      <alignment vertical="center"/>
    </xf>
    <xf numFmtId="172" fontId="111" fillId="33" borderId="57" xfId="57" applyNumberFormat="1" applyFont="1" applyFill="1" applyBorder="1" applyAlignment="1">
      <alignment vertical="center"/>
    </xf>
    <xf numFmtId="172" fontId="111" fillId="33" borderId="58" xfId="57" applyNumberFormat="1" applyFont="1" applyFill="1" applyBorder="1" applyAlignment="1">
      <alignment vertical="center"/>
    </xf>
    <xf numFmtId="172" fontId="111" fillId="33" borderId="47" xfId="57" applyNumberFormat="1" applyFont="1" applyFill="1" applyBorder="1" applyAlignment="1">
      <alignment vertical="center"/>
    </xf>
    <xf numFmtId="0" fontId="3" fillId="4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172" fontId="0" fillId="34" borderId="38" xfId="57" applyNumberFormat="1" applyFont="1" applyFill="1" applyBorder="1" applyAlignment="1">
      <alignment vertical="center"/>
    </xf>
    <xf numFmtId="172" fontId="0" fillId="34" borderId="30" xfId="57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2" fontId="0" fillId="0" borderId="10" xfId="57" applyNumberFormat="1" applyFont="1" applyBorder="1" applyAlignment="1">
      <alignment vertical="center"/>
    </xf>
    <xf numFmtId="172" fontId="0" fillId="0" borderId="11" xfId="57" applyNumberFormat="1" applyFont="1" applyBorder="1" applyAlignment="1">
      <alignment vertical="center"/>
    </xf>
    <xf numFmtId="172" fontId="0" fillId="0" borderId="11" xfId="57" applyNumberFormat="1" applyFont="1" applyFill="1" applyBorder="1" applyAlignment="1">
      <alignment vertical="center"/>
    </xf>
    <xf numFmtId="172" fontId="0" fillId="0" borderId="52" xfId="57" applyNumberFormat="1" applyFont="1" applyBorder="1" applyAlignment="1">
      <alignment vertical="center"/>
    </xf>
    <xf numFmtId="172" fontId="0" fillId="0" borderId="20" xfId="57" applyNumberFormat="1" applyFont="1" applyFill="1" applyBorder="1" applyAlignment="1">
      <alignment vertical="center"/>
    </xf>
    <xf numFmtId="0" fontId="111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vertical="center"/>
    </xf>
    <xf numFmtId="172" fontId="0" fillId="34" borderId="50" xfId="57" applyNumberFormat="1" applyFont="1" applyFill="1" applyBorder="1" applyAlignment="1">
      <alignment vertical="center"/>
    </xf>
    <xf numFmtId="172" fontId="0" fillId="34" borderId="47" xfId="57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2" fontId="111" fillId="0" borderId="41" xfId="57" applyNumberFormat="1" applyFont="1" applyBorder="1" applyAlignment="1">
      <alignment vertical="center"/>
    </xf>
    <xf numFmtId="172" fontId="0" fillId="34" borderId="20" xfId="57" applyNumberFormat="1" applyFont="1" applyFill="1" applyBorder="1" applyAlignment="1">
      <alignment vertical="center"/>
    </xf>
    <xf numFmtId="0" fontId="111" fillId="0" borderId="0" xfId="0" applyFont="1" applyFill="1" applyBorder="1" applyAlignment="1">
      <alignment vertical="center" wrapText="1"/>
    </xf>
    <xf numFmtId="0" fontId="111" fillId="0" borderId="0" xfId="0" applyFont="1" applyBorder="1" applyAlignment="1">
      <alignment vertical="center" wrapText="1"/>
    </xf>
    <xf numFmtId="172" fontId="0" fillId="0" borderId="0" xfId="57" applyNumberFormat="1" applyFont="1" applyBorder="1" applyAlignment="1">
      <alignment horizontal="center" vertical="center" wrapText="1"/>
    </xf>
    <xf numFmtId="172" fontId="116" fillId="33" borderId="20" xfId="57" applyNumberFormat="1" applyFont="1" applyFill="1" applyBorder="1" applyAlignment="1">
      <alignment/>
    </xf>
    <xf numFmtId="0" fontId="111" fillId="0" borderId="59" xfId="0" applyFont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172" fontId="0" fillId="33" borderId="20" xfId="57" applyNumberFormat="1" applyFont="1" applyFill="1" applyBorder="1" applyAlignment="1">
      <alignment vertical="center"/>
    </xf>
    <xf numFmtId="172" fontId="6" fillId="33" borderId="60" xfId="57" applyNumberFormat="1" applyFont="1" applyFill="1" applyBorder="1" applyAlignment="1">
      <alignment/>
    </xf>
    <xf numFmtId="172" fontId="6" fillId="33" borderId="34" xfId="57" applyNumberFormat="1" applyFont="1" applyFill="1" applyBorder="1" applyAlignment="1">
      <alignment/>
    </xf>
    <xf numFmtId="172" fontId="6" fillId="33" borderId="59" xfId="57" applyNumberFormat="1" applyFont="1" applyFill="1" applyBorder="1" applyAlignment="1">
      <alignment/>
    </xf>
    <xf numFmtId="172" fontId="6" fillId="33" borderId="20" xfId="57" applyNumberFormat="1" applyFont="1" applyFill="1" applyBorder="1" applyAlignment="1">
      <alignment/>
    </xf>
    <xf numFmtId="172" fontId="2" fillId="33" borderId="20" xfId="57" applyNumberFormat="1" applyFont="1" applyFill="1" applyBorder="1" applyAlignment="1">
      <alignment/>
    </xf>
    <xf numFmtId="172" fontId="6" fillId="33" borderId="55" xfId="57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2" fillId="34" borderId="20" xfId="0" applyFont="1" applyFill="1" applyBorder="1" applyAlignment="1">
      <alignment horizontal="center" vertical="center"/>
    </xf>
    <xf numFmtId="172" fontId="14" fillId="0" borderId="20" xfId="57" applyNumberFormat="1" applyFont="1" applyFill="1" applyBorder="1" applyAlignment="1">
      <alignment/>
    </xf>
    <xf numFmtId="172" fontId="9" fillId="8" borderId="20" xfId="57" applyNumberFormat="1" applyFont="1" applyFill="1" applyBorder="1" applyAlignment="1">
      <alignment/>
    </xf>
    <xf numFmtId="0" fontId="113" fillId="0" borderId="0" xfId="0" applyFont="1" applyAlignment="1">
      <alignment/>
    </xf>
    <xf numFmtId="0" fontId="3" fillId="34" borderId="61" xfId="0" applyFont="1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61" xfId="0" applyFill="1" applyBorder="1" applyAlignment="1">
      <alignment/>
    </xf>
    <xf numFmtId="0" fontId="3" fillId="36" borderId="3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14" fillId="38" borderId="20" xfId="0" applyFont="1" applyFill="1" applyBorder="1" applyAlignment="1">
      <alignment horizontal="center" vertical="center"/>
    </xf>
    <xf numFmtId="0" fontId="3" fillId="41" borderId="20" xfId="0" applyFont="1" applyFill="1" applyBorder="1" applyAlignment="1">
      <alignment vertical="center"/>
    </xf>
    <xf numFmtId="172" fontId="3" fillId="13" borderId="20" xfId="57" applyNumberFormat="1" applyFont="1" applyFill="1" applyBorder="1" applyAlignment="1">
      <alignment vertical="center"/>
    </xf>
    <xf numFmtId="0" fontId="1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18" fillId="0" borderId="0" xfId="0" applyFont="1" applyBorder="1" applyAlignment="1">
      <alignment vertical="center"/>
    </xf>
    <xf numFmtId="165" fontId="118" fillId="0" borderId="0" xfId="57" applyFont="1" applyBorder="1" applyAlignment="1">
      <alignment vertical="center"/>
    </xf>
    <xf numFmtId="165" fontId="113" fillId="0" borderId="0" xfId="57" applyFont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0" fillId="42" borderId="34" xfId="0" applyFont="1" applyFill="1" applyBorder="1" applyAlignment="1">
      <alignment vertical="center"/>
    </xf>
    <xf numFmtId="172" fontId="0" fillId="42" borderId="49" xfId="57" applyNumberFormat="1" applyFont="1" applyFill="1" applyBorder="1" applyAlignment="1">
      <alignment/>
    </xf>
    <xf numFmtId="172" fontId="0" fillId="42" borderId="33" xfId="57" applyNumberFormat="1" applyFont="1" applyFill="1" applyBorder="1" applyAlignment="1">
      <alignment/>
    </xf>
    <xf numFmtId="172" fontId="0" fillId="42" borderId="62" xfId="57" applyNumberFormat="1" applyFont="1" applyFill="1" applyBorder="1" applyAlignment="1">
      <alignment/>
    </xf>
    <xf numFmtId="172" fontId="0" fillId="42" borderId="34" xfId="57" applyNumberFormat="1" applyFont="1" applyFill="1" applyBorder="1" applyAlignment="1">
      <alignment vertical="center"/>
    </xf>
    <xf numFmtId="0" fontId="111" fillId="42" borderId="43" xfId="0" applyFont="1" applyFill="1" applyBorder="1" applyAlignment="1">
      <alignment vertical="center" wrapText="1"/>
    </xf>
    <xf numFmtId="172" fontId="111" fillId="42" borderId="30" xfId="57" applyNumberFormat="1" applyFont="1" applyFill="1" applyBorder="1" applyAlignment="1">
      <alignment vertical="center"/>
    </xf>
    <xf numFmtId="172" fontId="111" fillId="42" borderId="45" xfId="57" applyNumberFormat="1" applyFont="1" applyFill="1" applyBorder="1" applyAlignment="1">
      <alignment vertical="center"/>
    </xf>
    <xf numFmtId="172" fontId="111" fillId="42" borderId="33" xfId="57" applyNumberFormat="1" applyFont="1" applyFill="1" applyBorder="1" applyAlignment="1">
      <alignment vertical="center"/>
    </xf>
    <xf numFmtId="172" fontId="111" fillId="42" borderId="27" xfId="57" applyNumberFormat="1" applyFont="1" applyFill="1" applyBorder="1" applyAlignment="1">
      <alignment vertical="center"/>
    </xf>
    <xf numFmtId="172" fontId="111" fillId="42" borderId="47" xfId="57" applyNumberFormat="1" applyFont="1" applyFill="1" applyBorder="1" applyAlignment="1">
      <alignment vertical="center"/>
    </xf>
    <xf numFmtId="172" fontId="111" fillId="42" borderId="48" xfId="57" applyNumberFormat="1" applyFont="1" applyFill="1" applyBorder="1" applyAlignment="1">
      <alignment vertical="center"/>
    </xf>
    <xf numFmtId="172" fontId="0" fillId="42" borderId="17" xfId="57" applyNumberFormat="1" applyFont="1" applyFill="1" applyBorder="1" applyAlignment="1">
      <alignment/>
    </xf>
    <xf numFmtId="172" fontId="0" fillId="42" borderId="30" xfId="57" applyNumberFormat="1" applyFont="1" applyFill="1" applyBorder="1" applyAlignment="1">
      <alignment vertical="center"/>
    </xf>
    <xf numFmtId="172" fontId="0" fillId="42" borderId="21" xfId="57" applyNumberFormat="1" applyFont="1" applyFill="1" applyBorder="1" applyAlignment="1">
      <alignment vertical="center"/>
    </xf>
    <xf numFmtId="172" fontId="0" fillId="42" borderId="47" xfId="57" applyNumberFormat="1" applyFont="1" applyFill="1" applyBorder="1" applyAlignment="1">
      <alignment vertical="center"/>
    </xf>
    <xf numFmtId="172" fontId="0" fillId="42" borderId="63" xfId="57" applyNumberFormat="1" applyFont="1" applyFill="1" applyBorder="1" applyAlignment="1">
      <alignment vertical="center"/>
    </xf>
    <xf numFmtId="172" fontId="0" fillId="42" borderId="20" xfId="57" applyNumberFormat="1" applyFont="1" applyFill="1" applyBorder="1" applyAlignment="1">
      <alignment vertical="center"/>
    </xf>
    <xf numFmtId="172" fontId="0" fillId="42" borderId="33" xfId="57" applyNumberFormat="1" applyFont="1" applyFill="1" applyBorder="1" applyAlignment="1">
      <alignment vertical="center"/>
    </xf>
    <xf numFmtId="172" fontId="0" fillId="42" borderId="62" xfId="57" applyNumberFormat="1" applyFont="1" applyFill="1" applyBorder="1" applyAlignment="1">
      <alignment vertical="center"/>
    </xf>
    <xf numFmtId="172" fontId="0" fillId="42" borderId="39" xfId="57" applyNumberFormat="1" applyFont="1" applyFill="1" applyBorder="1" applyAlignment="1">
      <alignment vertical="center"/>
    </xf>
    <xf numFmtId="172" fontId="0" fillId="42" borderId="64" xfId="57" applyNumberFormat="1" applyFont="1" applyFill="1" applyBorder="1" applyAlignment="1">
      <alignment vertical="center"/>
    </xf>
    <xf numFmtId="172" fontId="0" fillId="42" borderId="0" xfId="57" applyNumberFormat="1" applyFont="1" applyFill="1" applyBorder="1" applyAlignment="1">
      <alignment vertical="center"/>
    </xf>
    <xf numFmtId="172" fontId="0" fillId="42" borderId="0" xfId="57" applyNumberFormat="1" applyFont="1" applyFill="1" applyBorder="1" applyAlignment="1">
      <alignment vertical="center"/>
    </xf>
    <xf numFmtId="172" fontId="0" fillId="42" borderId="20" xfId="57" applyNumberFormat="1" applyFont="1" applyFill="1" applyBorder="1" applyAlignment="1">
      <alignment vertical="center"/>
    </xf>
    <xf numFmtId="172" fontId="3" fillId="42" borderId="10" xfId="57" applyNumberFormat="1" applyFont="1" applyFill="1" applyBorder="1" applyAlignment="1">
      <alignment vertical="center"/>
    </xf>
    <xf numFmtId="0" fontId="119" fillId="0" borderId="11" xfId="0" applyFont="1" applyBorder="1" applyAlignment="1">
      <alignment horizontal="center"/>
    </xf>
    <xf numFmtId="0" fontId="14" fillId="42" borderId="43" xfId="0" applyFont="1" applyFill="1" applyBorder="1" applyAlignment="1">
      <alignment vertical="center"/>
    </xf>
    <xf numFmtId="172" fontId="23" fillId="42" borderId="20" xfId="57" applyNumberFormat="1" applyFont="1" applyFill="1" applyBorder="1" applyAlignment="1">
      <alignment vertical="center"/>
    </xf>
    <xf numFmtId="172" fontId="111" fillId="33" borderId="38" xfId="57" applyNumberFormat="1" applyFont="1" applyFill="1" applyBorder="1" applyAlignment="1">
      <alignment/>
    </xf>
    <xf numFmtId="172" fontId="111" fillId="33" borderId="30" xfId="57" applyNumberFormat="1" applyFont="1" applyFill="1" applyBorder="1" applyAlignment="1">
      <alignment/>
    </xf>
    <xf numFmtId="172" fontId="111" fillId="42" borderId="30" xfId="57" applyNumberFormat="1" applyFont="1" applyFill="1" applyBorder="1" applyAlignment="1">
      <alignment/>
    </xf>
    <xf numFmtId="172" fontId="111" fillId="42" borderId="21" xfId="57" applyNumberFormat="1" applyFont="1" applyFill="1" applyBorder="1" applyAlignment="1">
      <alignment vertical="center"/>
    </xf>
    <xf numFmtId="172" fontId="0" fillId="42" borderId="10" xfId="57" applyNumberFormat="1" applyFont="1" applyFill="1" applyBorder="1" applyAlignment="1">
      <alignment vertical="center"/>
    </xf>
    <xf numFmtId="172" fontId="111" fillId="0" borderId="20" xfId="57" applyNumberFormat="1" applyFont="1" applyBorder="1" applyAlignment="1">
      <alignment vertical="center"/>
    </xf>
    <xf numFmtId="0" fontId="117" fillId="43" borderId="20" xfId="0" applyFont="1" applyFill="1" applyBorder="1" applyAlignment="1">
      <alignment vertical="center"/>
    </xf>
    <xf numFmtId="172" fontId="0" fillId="42" borderId="20" xfId="57" applyNumberFormat="1" applyFont="1" applyFill="1" applyBorder="1" applyAlignment="1">
      <alignment vertical="center"/>
    </xf>
    <xf numFmtId="172" fontId="0" fillId="38" borderId="20" xfId="0" applyNumberFormat="1" applyFill="1" applyBorder="1" applyAlignment="1">
      <alignment/>
    </xf>
    <xf numFmtId="0" fontId="0" fillId="0" borderId="43" xfId="0" applyBorder="1" applyAlignment="1">
      <alignment vertical="center" wrapText="1"/>
    </xf>
    <xf numFmtId="0" fontId="111" fillId="0" borderId="54" xfId="0" applyFont="1" applyBorder="1" applyAlignment="1">
      <alignment vertical="center"/>
    </xf>
    <xf numFmtId="0" fontId="111" fillId="0" borderId="5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2" fontId="0" fillId="42" borderId="65" xfId="57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172" fontId="111" fillId="0" borderId="40" xfId="57" applyNumberFormat="1" applyFont="1" applyBorder="1" applyAlignment="1">
      <alignment vertical="center"/>
    </xf>
    <xf numFmtId="172" fontId="111" fillId="34" borderId="20" xfId="57" applyNumberFormat="1" applyFont="1" applyFill="1" applyBorder="1" applyAlignment="1">
      <alignment vertical="center"/>
    </xf>
    <xf numFmtId="172" fontId="0" fillId="0" borderId="20" xfId="57" applyNumberFormat="1" applyFont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172" fontId="0" fillId="42" borderId="19" xfId="57" applyNumberFormat="1" applyFont="1" applyFill="1" applyBorder="1" applyAlignment="1">
      <alignment vertical="center"/>
    </xf>
    <xf numFmtId="172" fontId="0" fillId="42" borderId="66" xfId="57" applyNumberFormat="1" applyFont="1" applyFill="1" applyBorder="1" applyAlignment="1">
      <alignment vertical="center"/>
    </xf>
    <xf numFmtId="0" fontId="0" fillId="42" borderId="23" xfId="0" applyFont="1" applyFill="1" applyBorder="1" applyAlignment="1">
      <alignment vertical="center" wrapText="1"/>
    </xf>
    <xf numFmtId="172" fontId="0" fillId="42" borderId="28" xfId="57" applyNumberFormat="1" applyFont="1" applyFill="1" applyBorder="1" applyAlignment="1">
      <alignment vertical="center"/>
    </xf>
    <xf numFmtId="0" fontId="0" fillId="42" borderId="0" xfId="0" applyFill="1" applyBorder="1" applyAlignment="1">
      <alignment horizontal="right" vertical="center" wrapText="1"/>
    </xf>
    <xf numFmtId="0" fontId="0" fillId="0" borderId="23" xfId="0" applyBorder="1" applyAlignment="1">
      <alignment vertical="center" wrapText="1"/>
    </xf>
    <xf numFmtId="172" fontId="0" fillId="0" borderId="43" xfId="0" applyNumberFormat="1" applyBorder="1" applyAlignment="1">
      <alignment vertical="center" wrapText="1"/>
    </xf>
    <xf numFmtId="172" fontId="111" fillId="42" borderId="54" xfId="57" applyNumberFormat="1" applyFont="1" applyFill="1" applyBorder="1" applyAlignment="1">
      <alignment vertical="center"/>
    </xf>
    <xf numFmtId="172" fontId="111" fillId="33" borderId="54" xfId="57" applyNumberFormat="1" applyFont="1" applyFill="1" applyBorder="1" applyAlignment="1">
      <alignment vertical="center"/>
    </xf>
    <xf numFmtId="0" fontId="113" fillId="0" borderId="0" xfId="0" applyFont="1" applyAlignment="1">
      <alignment horizontal="left"/>
    </xf>
    <xf numFmtId="172" fontId="6" fillId="42" borderId="34" xfId="57" applyNumberFormat="1" applyFont="1" applyFill="1" applyBorder="1" applyAlignment="1">
      <alignment/>
    </xf>
    <xf numFmtId="0" fontId="17" fillId="42" borderId="20" xfId="0" applyFont="1" applyFill="1" applyBorder="1" applyAlignment="1">
      <alignment horizontal="center" vertical="center" wrapText="1"/>
    </xf>
    <xf numFmtId="172" fontId="6" fillId="42" borderId="60" xfId="57" applyNumberFormat="1" applyFont="1" applyFill="1" applyBorder="1" applyAlignment="1">
      <alignment/>
    </xf>
    <xf numFmtId="172" fontId="6" fillId="42" borderId="59" xfId="57" applyNumberFormat="1" applyFont="1" applyFill="1" applyBorder="1" applyAlignment="1">
      <alignment/>
    </xf>
    <xf numFmtId="172" fontId="116" fillId="42" borderId="20" xfId="57" applyNumberFormat="1" applyFont="1" applyFill="1" applyBorder="1" applyAlignment="1">
      <alignment/>
    </xf>
    <xf numFmtId="172" fontId="2" fillId="42" borderId="20" xfId="57" applyNumberFormat="1" applyFont="1" applyFill="1" applyBorder="1" applyAlignment="1">
      <alignment/>
    </xf>
    <xf numFmtId="172" fontId="6" fillId="42" borderId="20" xfId="57" applyNumberFormat="1" applyFont="1" applyFill="1" applyBorder="1" applyAlignment="1">
      <alignment/>
    </xf>
    <xf numFmtId="172" fontId="10" fillId="42" borderId="20" xfId="57" applyNumberFormat="1" applyFont="1" applyFill="1" applyBorder="1" applyAlignment="1">
      <alignment/>
    </xf>
    <xf numFmtId="172" fontId="14" fillId="42" borderId="20" xfId="57" applyNumberFormat="1" applyFont="1" applyFill="1" applyBorder="1" applyAlignment="1">
      <alignment/>
    </xf>
    <xf numFmtId="172" fontId="9" fillId="42" borderId="20" xfId="57" applyNumberFormat="1" applyFont="1" applyFill="1" applyBorder="1" applyAlignment="1">
      <alignment/>
    </xf>
    <xf numFmtId="0" fontId="0" fillId="42" borderId="0" xfId="0" applyFill="1" applyAlignment="1">
      <alignment/>
    </xf>
    <xf numFmtId="9" fontId="111" fillId="0" borderId="23" xfId="119" applyFont="1" applyBorder="1" applyAlignment="1">
      <alignment vertical="center" wrapText="1"/>
    </xf>
    <xf numFmtId="165" fontId="51" fillId="34" borderId="20" xfId="57" applyFont="1" applyFill="1" applyBorder="1" applyAlignment="1">
      <alignment vertical="center"/>
    </xf>
    <xf numFmtId="165" fontId="52" fillId="34" borderId="20" xfId="57" applyFont="1" applyFill="1" applyBorder="1" applyAlignment="1">
      <alignment vertical="center"/>
    </xf>
    <xf numFmtId="0" fontId="3" fillId="44" borderId="10" xfId="0" applyFont="1" applyFill="1" applyBorder="1" applyAlignment="1">
      <alignment vertical="center" wrapText="1"/>
    </xf>
    <xf numFmtId="0" fontId="111" fillId="0" borderId="10" xfId="0" applyFont="1" applyBorder="1" applyAlignment="1">
      <alignment/>
    </xf>
    <xf numFmtId="0" fontId="111" fillId="0" borderId="11" xfId="0" applyFont="1" applyBorder="1" applyAlignment="1">
      <alignment/>
    </xf>
    <xf numFmtId="0" fontId="111" fillId="0" borderId="55" xfId="0" applyFont="1" applyBorder="1" applyAlignment="1">
      <alignment/>
    </xf>
    <xf numFmtId="0" fontId="111" fillId="0" borderId="0" xfId="0" applyFont="1" applyBorder="1" applyAlignment="1">
      <alignment/>
    </xf>
    <xf numFmtId="172" fontId="0" fillId="0" borderId="0" xfId="57" applyNumberFormat="1" applyFont="1" applyFill="1" applyBorder="1" applyAlignment="1">
      <alignment vertical="center"/>
    </xf>
    <xf numFmtId="165" fontId="51" fillId="45" borderId="20" xfId="57" applyFont="1" applyFill="1" applyBorder="1" applyAlignment="1">
      <alignment vertical="center"/>
    </xf>
    <xf numFmtId="172" fontId="24" fillId="34" borderId="20" xfId="57" applyNumberFormat="1" applyFont="1" applyFill="1" applyBorder="1" applyAlignment="1">
      <alignment vertical="center"/>
    </xf>
    <xf numFmtId="0" fontId="113" fillId="0" borderId="0" xfId="0" applyFont="1" applyBorder="1" applyAlignment="1">
      <alignment vertical="center" wrapText="1"/>
    </xf>
    <xf numFmtId="172" fontId="24" fillId="34" borderId="20" xfId="0" applyNumberFormat="1" applyFont="1" applyFill="1" applyBorder="1" applyAlignment="1">
      <alignment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left" vertical="center" indent="1"/>
    </xf>
    <xf numFmtId="172" fontId="111" fillId="33" borderId="67" xfId="57" applyNumberFormat="1" applyFont="1" applyFill="1" applyBorder="1" applyAlignment="1">
      <alignment vertical="center"/>
    </xf>
    <xf numFmtId="172" fontId="111" fillId="33" borderId="56" xfId="57" applyNumberFormat="1" applyFont="1" applyFill="1" applyBorder="1" applyAlignment="1">
      <alignment vertical="center"/>
    </xf>
    <xf numFmtId="172" fontId="111" fillId="33" borderId="68" xfId="57" applyNumberFormat="1" applyFont="1" applyFill="1" applyBorder="1" applyAlignment="1">
      <alignment vertical="center"/>
    </xf>
    <xf numFmtId="0" fontId="0" fillId="0" borderId="0" xfId="0" applyAlignment="1" applyProtection="1">
      <alignment/>
      <protection/>
    </xf>
    <xf numFmtId="0" fontId="35" fillId="16" borderId="20" xfId="0" applyFont="1" applyFill="1" applyBorder="1" applyAlignment="1" applyProtection="1">
      <alignment wrapText="1"/>
      <protection/>
    </xf>
    <xf numFmtId="0" fontId="0" fillId="0" borderId="57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120" fillId="0" borderId="25" xfId="0" applyFont="1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21" fillId="46" borderId="62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textRotation="90" wrapText="1"/>
      <protection/>
    </xf>
    <xf numFmtId="0" fontId="0" fillId="0" borderId="49" xfId="0" applyFont="1" applyBorder="1" applyAlignment="1" applyProtection="1">
      <alignment/>
      <protection/>
    </xf>
    <xf numFmtId="0" fontId="122" fillId="0" borderId="33" xfId="0" applyFont="1" applyBorder="1" applyAlignment="1" applyProtection="1">
      <alignment horizontal="center"/>
      <protection/>
    </xf>
    <xf numFmtId="0" fontId="0" fillId="47" borderId="33" xfId="0" applyFont="1" applyFill="1" applyBorder="1" applyAlignment="1" applyProtection="1">
      <alignment horizontal="center" vertical="center" wrapText="1"/>
      <protection/>
    </xf>
    <xf numFmtId="0" fontId="122" fillId="48" borderId="33" xfId="0" applyFont="1" applyFill="1" applyBorder="1" applyAlignment="1" applyProtection="1">
      <alignment horizontal="center"/>
      <protection/>
    </xf>
    <xf numFmtId="0" fontId="123" fillId="0" borderId="33" xfId="0" applyFont="1" applyBorder="1" applyAlignment="1" applyProtection="1">
      <alignment/>
      <protection/>
    </xf>
    <xf numFmtId="0" fontId="124" fillId="0" borderId="33" xfId="0" applyFont="1" applyBorder="1" applyAlignment="1" applyProtection="1">
      <alignment vertical="center" wrapText="1"/>
      <protection/>
    </xf>
    <xf numFmtId="0" fontId="122" fillId="0" borderId="33" xfId="0" applyFont="1" applyBorder="1" applyAlignment="1" applyProtection="1">
      <alignment horizontal="center" wrapText="1"/>
      <protection/>
    </xf>
    <xf numFmtId="0" fontId="122" fillId="0" borderId="62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 wrapText="1"/>
      <protection/>
    </xf>
    <xf numFmtId="3" fontId="0" fillId="0" borderId="33" xfId="0" applyNumberFormat="1" applyBorder="1" applyAlignment="1" applyProtection="1">
      <alignment/>
      <protection/>
    </xf>
    <xf numFmtId="3" fontId="0" fillId="47" borderId="33" xfId="0" applyNumberFormat="1" applyFill="1" applyBorder="1" applyAlignment="1" applyProtection="1">
      <alignment horizontal="center" vertical="center"/>
      <protection/>
    </xf>
    <xf numFmtId="10" fontId="0" fillId="48" borderId="33" xfId="0" applyNumberFormat="1" applyFill="1" applyBorder="1" applyAlignment="1" applyProtection="1">
      <alignment/>
      <protection/>
    </xf>
    <xf numFmtId="10" fontId="0" fillId="34" borderId="33" xfId="0" applyNumberFormat="1" applyFill="1" applyBorder="1" applyAlignment="1" applyProtection="1">
      <alignment/>
      <protection/>
    </xf>
    <xf numFmtId="10" fontId="0" fillId="0" borderId="33" xfId="0" applyNumberFormat="1" applyFill="1" applyBorder="1" applyAlignment="1" applyProtection="1">
      <alignment/>
      <protection/>
    </xf>
    <xf numFmtId="172" fontId="0" fillId="0" borderId="33" xfId="66" applyNumberFormat="1" applyFont="1" applyBorder="1" applyAlignment="1" applyProtection="1">
      <alignment/>
      <protection/>
    </xf>
    <xf numFmtId="172" fontId="0" fillId="34" borderId="33" xfId="66" applyNumberFormat="1" applyFont="1" applyFill="1" applyBorder="1" applyAlignment="1" applyProtection="1">
      <alignment/>
      <protection/>
    </xf>
    <xf numFmtId="172" fontId="0" fillId="34" borderId="27" xfId="66" applyNumberFormat="1" applyFont="1" applyFill="1" applyBorder="1" applyAlignment="1" applyProtection="1">
      <alignment/>
      <protection/>
    </xf>
    <xf numFmtId="0" fontId="0" fillId="34" borderId="62" xfId="0" applyFill="1" applyBorder="1" applyAlignment="1" applyProtection="1">
      <alignment/>
      <protection/>
    </xf>
    <xf numFmtId="0" fontId="122" fillId="45" borderId="49" xfId="0" applyFont="1" applyFill="1" applyBorder="1" applyAlignment="1" applyProtection="1">
      <alignment/>
      <protection/>
    </xf>
    <xf numFmtId="0" fontId="34" fillId="45" borderId="44" xfId="0" applyFont="1" applyFill="1" applyBorder="1" applyAlignment="1" applyProtection="1">
      <alignment/>
      <protection/>
    </xf>
    <xf numFmtId="0" fontId="125" fillId="45" borderId="44" xfId="0" applyFont="1" applyFill="1" applyBorder="1" applyAlignment="1" applyProtection="1">
      <alignment/>
      <protection/>
    </xf>
    <xf numFmtId="172" fontId="34" fillId="45" borderId="33" xfId="72" applyNumberFormat="1" applyFont="1" applyFill="1" applyBorder="1" applyAlignment="1" applyProtection="1">
      <alignment/>
      <protection/>
    </xf>
    <xf numFmtId="172" fontId="125" fillId="45" borderId="33" xfId="66" applyNumberFormat="1" applyFont="1" applyFill="1" applyBorder="1" applyAlignment="1" applyProtection="1">
      <alignment/>
      <protection/>
    </xf>
    <xf numFmtId="177" fontId="125" fillId="45" borderId="33" xfId="66" applyNumberFormat="1" applyFont="1" applyFill="1" applyBorder="1" applyAlignment="1" applyProtection="1">
      <alignment/>
      <protection/>
    </xf>
    <xf numFmtId="178" fontId="125" fillId="45" borderId="33" xfId="0" applyNumberFormat="1" applyFont="1" applyFill="1" applyBorder="1" applyAlignment="1" applyProtection="1">
      <alignment/>
      <protection/>
    </xf>
    <xf numFmtId="172" fontId="125" fillId="45" borderId="33" xfId="0" applyNumberFormat="1" applyFont="1" applyFill="1" applyBorder="1" applyAlignment="1" applyProtection="1">
      <alignment/>
      <protection/>
    </xf>
    <xf numFmtId="172" fontId="125" fillId="45" borderId="27" xfId="0" applyNumberFormat="1" applyFont="1" applyFill="1" applyBorder="1" applyAlignment="1" applyProtection="1">
      <alignment wrapText="1"/>
      <protection/>
    </xf>
    <xf numFmtId="172" fontId="125" fillId="45" borderId="62" xfId="66" applyNumberFormat="1" applyFont="1" applyFill="1" applyBorder="1" applyAlignment="1" applyProtection="1">
      <alignment wrapText="1"/>
      <protection/>
    </xf>
    <xf numFmtId="0" fontId="125" fillId="45" borderId="49" xfId="0" applyFont="1" applyFill="1" applyBorder="1" applyAlignment="1" applyProtection="1">
      <alignment/>
      <protection/>
    </xf>
    <xf numFmtId="178" fontId="125" fillId="45" borderId="33" xfId="66" applyNumberFormat="1" applyFont="1" applyFill="1" applyBorder="1" applyAlignment="1" applyProtection="1">
      <alignment/>
      <protection/>
    </xf>
    <xf numFmtId="2" fontId="125" fillId="45" borderId="27" xfId="66" applyNumberFormat="1" applyFont="1" applyFill="1" applyBorder="1" applyAlignment="1" applyProtection="1">
      <alignment/>
      <protection/>
    </xf>
    <xf numFmtId="172" fontId="125" fillId="45" borderId="27" xfId="0" applyNumberFormat="1" applyFont="1" applyFill="1" applyBorder="1" applyAlignment="1" applyProtection="1">
      <alignment/>
      <protection/>
    </xf>
    <xf numFmtId="172" fontId="125" fillId="45" borderId="63" xfId="66" applyNumberFormat="1" applyFont="1" applyFill="1" applyBorder="1" applyAlignment="1" applyProtection="1">
      <alignment wrapText="1"/>
      <protection/>
    </xf>
    <xf numFmtId="0" fontId="3" fillId="45" borderId="49" xfId="0" applyFont="1" applyFill="1" applyBorder="1" applyAlignment="1" applyProtection="1">
      <alignment/>
      <protection/>
    </xf>
    <xf numFmtId="0" fontId="0" fillId="45" borderId="44" xfId="0" applyFill="1" applyBorder="1" applyAlignment="1" applyProtection="1">
      <alignment/>
      <protection/>
    </xf>
    <xf numFmtId="172" fontId="0" fillId="45" borderId="33" xfId="66" applyNumberFormat="1" applyFont="1" applyFill="1" applyBorder="1" applyAlignment="1" applyProtection="1">
      <alignment/>
      <protection/>
    </xf>
    <xf numFmtId="177" fontId="0" fillId="45" borderId="27" xfId="66" applyNumberFormat="1" applyFont="1" applyFill="1" applyBorder="1" applyAlignment="1" applyProtection="1">
      <alignment/>
      <protection/>
    </xf>
    <xf numFmtId="172" fontId="0" fillId="45" borderId="27" xfId="66" applyNumberFormat="1" applyFont="1" applyFill="1" applyBorder="1" applyAlignment="1" applyProtection="1">
      <alignment/>
      <protection/>
    </xf>
    <xf numFmtId="172" fontId="0" fillId="45" borderId="63" xfId="66" applyNumberFormat="1" applyFont="1" applyFill="1" applyBorder="1" applyAlignment="1" applyProtection="1">
      <alignment/>
      <protection/>
    </xf>
    <xf numFmtId="0" fontId="0" fillId="45" borderId="50" xfId="0" applyFont="1" applyFill="1" applyBorder="1" applyAlignment="1" applyProtection="1">
      <alignment/>
      <protection/>
    </xf>
    <xf numFmtId="0" fontId="0" fillId="45" borderId="58" xfId="0" applyFill="1" applyBorder="1" applyAlignment="1" applyProtection="1">
      <alignment/>
      <protection/>
    </xf>
    <xf numFmtId="172" fontId="0" fillId="45" borderId="47" xfId="66" applyNumberFormat="1" applyFont="1" applyFill="1" applyBorder="1" applyAlignment="1" applyProtection="1">
      <alignment/>
      <protection/>
    </xf>
    <xf numFmtId="172" fontId="0" fillId="45" borderId="48" xfId="66" applyNumberFormat="1" applyFont="1" applyFill="1" applyBorder="1" applyAlignment="1" applyProtection="1">
      <alignment/>
      <protection/>
    </xf>
    <xf numFmtId="178" fontId="0" fillId="45" borderId="48" xfId="66" applyNumberFormat="1" applyFont="1" applyFill="1" applyBorder="1" applyAlignment="1" applyProtection="1">
      <alignment/>
      <protection/>
    </xf>
    <xf numFmtId="172" fontId="0" fillId="45" borderId="65" xfId="66" applyNumberFormat="1" applyFont="1" applyFill="1" applyBorder="1" applyAlignment="1" applyProtection="1">
      <alignment/>
      <protection/>
    </xf>
    <xf numFmtId="0" fontId="3" fillId="45" borderId="28" xfId="0" applyFont="1" applyFill="1" applyBorder="1" applyAlignment="1" applyProtection="1">
      <alignment/>
      <protection/>
    </xf>
    <xf numFmtId="0" fontId="0" fillId="45" borderId="70" xfId="0" applyFill="1" applyBorder="1" applyAlignment="1" applyProtection="1">
      <alignment/>
      <protection/>
    </xf>
    <xf numFmtId="172" fontId="0" fillId="45" borderId="39" xfId="66" applyNumberFormat="1" applyFont="1" applyFill="1" applyBorder="1" applyAlignment="1" applyProtection="1">
      <alignment/>
      <protection/>
    </xf>
    <xf numFmtId="172" fontId="0" fillId="45" borderId="29" xfId="66" applyNumberFormat="1" applyFont="1" applyFill="1" applyBorder="1" applyAlignment="1" applyProtection="1">
      <alignment/>
      <protection/>
    </xf>
    <xf numFmtId="177" fontId="3" fillId="45" borderId="29" xfId="66" applyNumberFormat="1" applyFont="1" applyFill="1" applyBorder="1" applyAlignment="1" applyProtection="1">
      <alignment/>
      <protection/>
    </xf>
    <xf numFmtId="172" fontId="3" fillId="45" borderId="29" xfId="66" applyNumberFormat="1" applyFont="1" applyFill="1" applyBorder="1" applyAlignment="1" applyProtection="1">
      <alignment/>
      <protection/>
    </xf>
    <xf numFmtId="172" fontId="3" fillId="45" borderId="20" xfId="66" applyNumberFormat="1" applyFont="1" applyFill="1" applyBorder="1" applyAlignment="1" applyProtection="1">
      <alignment/>
      <protection/>
    </xf>
    <xf numFmtId="0" fontId="35" fillId="0" borderId="33" xfId="0" applyFont="1" applyFill="1" applyBorder="1" applyAlignment="1" applyProtection="1">
      <alignment wrapText="1"/>
      <protection/>
    </xf>
    <xf numFmtId="183" fontId="0" fillId="0" borderId="31" xfId="0" applyNumberFormat="1" applyBorder="1" applyAlignment="1" applyProtection="1">
      <alignment/>
      <protection/>
    </xf>
    <xf numFmtId="183" fontId="0" fillId="0" borderId="46" xfId="0" applyNumberFormat="1" applyBorder="1" applyAlignment="1" applyProtection="1">
      <alignment/>
      <protection/>
    </xf>
    <xf numFmtId="172" fontId="3" fillId="49" borderId="33" xfId="66" applyNumberFormat="1" applyFont="1" applyFill="1" applyBorder="1" applyAlignment="1" applyProtection="1">
      <alignment vertical="top" wrapText="1"/>
      <protection/>
    </xf>
    <xf numFmtId="0" fontId="0" fillId="0" borderId="33" xfId="0" applyFont="1" applyBorder="1" applyAlignment="1" applyProtection="1">
      <alignment horizontal="center" wrapText="1"/>
      <protection/>
    </xf>
    <xf numFmtId="0" fontId="122" fillId="42" borderId="33" xfId="0" applyFont="1" applyFill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/>
      <protection/>
    </xf>
    <xf numFmtId="0" fontId="0" fillId="0" borderId="44" xfId="0" applyBorder="1" applyAlignment="1" applyProtection="1">
      <alignment wrapText="1"/>
      <protection/>
    </xf>
    <xf numFmtId="3" fontId="0" fillId="0" borderId="33" xfId="0" applyNumberFormat="1" applyBorder="1" applyAlignment="1" applyProtection="1">
      <alignment horizontal="center"/>
      <protection/>
    </xf>
    <xf numFmtId="3" fontId="0" fillId="0" borderId="33" xfId="0" applyNumberFormat="1" applyBorder="1" applyAlignment="1" applyProtection="1">
      <alignment horizontal="center" vertical="center"/>
      <protection/>
    </xf>
    <xf numFmtId="10" fontId="0" fillId="48" borderId="33" xfId="0" applyNumberFormat="1" applyFill="1" applyBorder="1" applyAlignment="1" applyProtection="1">
      <alignment horizontal="center"/>
      <protection/>
    </xf>
    <xf numFmtId="10" fontId="0" fillId="34" borderId="33" xfId="0" applyNumberFormat="1" applyFill="1" applyBorder="1" applyAlignment="1" applyProtection="1">
      <alignment horizontal="center"/>
      <protection/>
    </xf>
    <xf numFmtId="10" fontId="0" fillId="0" borderId="33" xfId="0" applyNumberFormat="1" applyFill="1" applyBorder="1" applyAlignment="1" applyProtection="1">
      <alignment horizontal="center"/>
      <protection/>
    </xf>
    <xf numFmtId="172" fontId="0" fillId="0" borderId="33" xfId="66" applyNumberFormat="1" applyFont="1" applyBorder="1" applyAlignment="1" applyProtection="1">
      <alignment horizontal="center"/>
      <protection/>
    </xf>
    <xf numFmtId="172" fontId="0" fillId="34" borderId="33" xfId="66" applyNumberFormat="1" applyFont="1" applyFill="1" applyBorder="1" applyAlignment="1" applyProtection="1">
      <alignment horizontal="center"/>
      <protection/>
    </xf>
    <xf numFmtId="172" fontId="0" fillId="42" borderId="33" xfId="66" applyNumberFormat="1" applyFont="1" applyFill="1" applyBorder="1" applyAlignment="1" applyProtection="1">
      <alignment horizontal="center"/>
      <protection/>
    </xf>
    <xf numFmtId="172" fontId="0" fillId="42" borderId="33" xfId="66" applyNumberFormat="1" applyFont="1" applyFill="1" applyBorder="1" applyAlignment="1" applyProtection="1">
      <alignment horizontal="center"/>
      <protection/>
    </xf>
    <xf numFmtId="172" fontId="0" fillId="42" borderId="27" xfId="66" applyNumberFormat="1" applyFont="1" applyFill="1" applyBorder="1" applyAlignment="1" applyProtection="1">
      <alignment horizontal="center"/>
      <protection/>
    </xf>
    <xf numFmtId="0" fontId="0" fillId="34" borderId="62" xfId="0" applyFill="1" applyBorder="1" applyAlignment="1" applyProtection="1">
      <alignment horizontal="center"/>
      <protection/>
    </xf>
    <xf numFmtId="0" fontId="125" fillId="38" borderId="49" xfId="0" applyFont="1" applyFill="1" applyBorder="1" applyAlignment="1" applyProtection="1">
      <alignment vertical="center" wrapText="1"/>
      <protection/>
    </xf>
    <xf numFmtId="0" fontId="125" fillId="34" borderId="44" xfId="0" applyFont="1" applyFill="1" applyBorder="1" applyAlignment="1" applyProtection="1">
      <alignment/>
      <protection/>
    </xf>
    <xf numFmtId="0" fontId="84" fillId="38" borderId="44" xfId="0" applyFont="1" applyFill="1" applyBorder="1" applyAlignment="1" applyProtection="1">
      <alignment wrapText="1"/>
      <protection/>
    </xf>
    <xf numFmtId="172" fontId="125" fillId="38" borderId="33" xfId="66" applyNumberFormat="1" applyFont="1" applyFill="1" applyBorder="1" applyAlignment="1" applyProtection="1">
      <alignment/>
      <protection/>
    </xf>
    <xf numFmtId="164" fontId="84" fillId="48" borderId="33" xfId="0" applyNumberFormat="1" applyFont="1" applyFill="1" applyBorder="1" applyAlignment="1" applyProtection="1">
      <alignment horizontal="center"/>
      <protection/>
    </xf>
    <xf numFmtId="172" fontId="125" fillId="34" borderId="33" xfId="66" applyNumberFormat="1" applyFont="1" applyFill="1" applyBorder="1" applyAlignment="1" applyProtection="1">
      <alignment/>
      <protection/>
    </xf>
    <xf numFmtId="177" fontId="125" fillId="38" borderId="33" xfId="66" applyNumberFormat="1" applyFont="1" applyFill="1" applyBorder="1" applyAlignment="1" applyProtection="1">
      <alignment/>
      <protection/>
    </xf>
    <xf numFmtId="177" fontId="84" fillId="38" borderId="33" xfId="66" applyNumberFormat="1" applyFont="1" applyFill="1" applyBorder="1" applyAlignment="1" applyProtection="1">
      <alignment horizontal="center"/>
      <protection/>
    </xf>
    <xf numFmtId="172" fontId="84" fillId="34" borderId="33" xfId="66" applyNumberFormat="1" applyFont="1" applyFill="1" applyBorder="1" applyAlignment="1" applyProtection="1">
      <alignment horizontal="center"/>
      <protection/>
    </xf>
    <xf numFmtId="172" fontId="84" fillId="38" borderId="33" xfId="66" applyNumberFormat="1" applyFont="1" applyFill="1" applyBorder="1" applyAlignment="1" applyProtection="1">
      <alignment horizontal="center"/>
      <protection/>
    </xf>
    <xf numFmtId="172" fontId="84" fillId="42" borderId="33" xfId="66" applyNumberFormat="1" applyFont="1" applyFill="1" applyBorder="1" applyAlignment="1" applyProtection="1">
      <alignment horizontal="center"/>
      <protection/>
    </xf>
    <xf numFmtId="172" fontId="84" fillId="42" borderId="27" xfId="66" applyNumberFormat="1" applyFont="1" applyFill="1" applyBorder="1" applyAlignment="1" applyProtection="1">
      <alignment horizontal="center"/>
      <protection/>
    </xf>
    <xf numFmtId="172" fontId="125" fillId="34" borderId="62" xfId="66" applyNumberFormat="1" applyFont="1" applyFill="1" applyBorder="1" applyAlignment="1" applyProtection="1">
      <alignment wrapText="1"/>
      <protection/>
    </xf>
    <xf numFmtId="0" fontId="125" fillId="40" borderId="49" xfId="0" applyFont="1" applyFill="1" applyBorder="1" applyAlignment="1" applyProtection="1">
      <alignment/>
      <protection/>
    </xf>
    <xf numFmtId="0" fontId="125" fillId="40" borderId="44" xfId="0" applyFont="1" applyFill="1" applyBorder="1" applyAlignment="1" applyProtection="1">
      <alignment/>
      <protection/>
    </xf>
    <xf numFmtId="0" fontId="84" fillId="40" borderId="44" xfId="0" applyFont="1" applyFill="1" applyBorder="1" applyAlignment="1" applyProtection="1">
      <alignment wrapText="1"/>
      <protection/>
    </xf>
    <xf numFmtId="172" fontId="125" fillId="40" borderId="33" xfId="66" applyNumberFormat="1" applyFont="1" applyFill="1" applyBorder="1" applyAlignment="1" applyProtection="1">
      <alignment/>
      <protection/>
    </xf>
    <xf numFmtId="164" fontId="84" fillId="40" borderId="33" xfId="0" applyNumberFormat="1" applyFont="1" applyFill="1" applyBorder="1" applyAlignment="1" applyProtection="1">
      <alignment horizontal="center"/>
      <protection/>
    </xf>
    <xf numFmtId="177" fontId="84" fillId="40" borderId="33" xfId="66" applyNumberFormat="1" applyFont="1" applyFill="1" applyBorder="1" applyAlignment="1" applyProtection="1">
      <alignment horizontal="center"/>
      <protection/>
    </xf>
    <xf numFmtId="172" fontId="84" fillId="40" borderId="33" xfId="66" applyNumberFormat="1" applyFont="1" applyFill="1" applyBorder="1" applyAlignment="1" applyProtection="1">
      <alignment horizontal="center"/>
      <protection/>
    </xf>
    <xf numFmtId="172" fontId="125" fillId="40" borderId="62" xfId="66" applyNumberFormat="1" applyFont="1" applyFill="1" applyBorder="1" applyAlignment="1" applyProtection="1">
      <alignment wrapText="1"/>
      <protection/>
    </xf>
    <xf numFmtId="0" fontId="125" fillId="38" borderId="49" xfId="0" applyFont="1" applyFill="1" applyBorder="1" applyAlignment="1" applyProtection="1">
      <alignment/>
      <protection/>
    </xf>
    <xf numFmtId="0" fontId="125" fillId="33" borderId="44" xfId="0" applyFont="1" applyFill="1" applyBorder="1" applyAlignment="1" applyProtection="1">
      <alignment/>
      <protection/>
    </xf>
    <xf numFmtId="0" fontId="125" fillId="38" borderId="44" xfId="0" applyFont="1" applyFill="1" applyBorder="1" applyAlignment="1" applyProtection="1">
      <alignment/>
      <protection/>
    </xf>
    <xf numFmtId="172" fontId="125" fillId="34" borderId="33" xfId="0" applyNumberFormat="1" applyFont="1" applyFill="1" applyBorder="1" applyAlignment="1" applyProtection="1">
      <alignment/>
      <protection/>
    </xf>
    <xf numFmtId="177" fontId="125" fillId="38" borderId="27" xfId="66" applyNumberFormat="1" applyFont="1" applyFill="1" applyBorder="1" applyAlignment="1" applyProtection="1">
      <alignment/>
      <protection/>
    </xf>
    <xf numFmtId="177" fontId="125" fillId="42" borderId="27" xfId="66" applyNumberFormat="1" applyFont="1" applyFill="1" applyBorder="1" applyAlignment="1" applyProtection="1">
      <alignment/>
      <protection/>
    </xf>
    <xf numFmtId="172" fontId="125" fillId="42" borderId="33" xfId="0" applyNumberFormat="1" applyFont="1" applyFill="1" applyBorder="1" applyAlignment="1" applyProtection="1">
      <alignment/>
      <protection/>
    </xf>
    <xf numFmtId="172" fontId="125" fillId="42" borderId="27" xfId="0" applyNumberFormat="1" applyFont="1" applyFill="1" applyBorder="1" applyAlignment="1" applyProtection="1">
      <alignment wrapText="1"/>
      <protection/>
    </xf>
    <xf numFmtId="0" fontId="122" fillId="40" borderId="49" xfId="0" applyFont="1" applyFill="1" applyBorder="1" applyAlignment="1" applyProtection="1">
      <alignment/>
      <protection/>
    </xf>
    <xf numFmtId="177" fontId="125" fillId="40" borderId="33" xfId="0" applyNumberFormat="1" applyFont="1" applyFill="1" applyBorder="1" applyAlignment="1" applyProtection="1">
      <alignment/>
      <protection/>
    </xf>
    <xf numFmtId="172" fontId="125" fillId="40" borderId="33" xfId="0" applyNumberFormat="1" applyFont="1" applyFill="1" applyBorder="1" applyAlignment="1" applyProtection="1">
      <alignment/>
      <protection/>
    </xf>
    <xf numFmtId="177" fontId="125" fillId="42" borderId="33" xfId="0" applyNumberFormat="1" applyFont="1" applyFill="1" applyBorder="1" applyAlignment="1" applyProtection="1">
      <alignment/>
      <protection/>
    </xf>
    <xf numFmtId="3" fontId="0" fillId="34" borderId="33" xfId="0" applyNumberFormat="1" applyFill="1" applyBorder="1" applyAlignment="1" applyProtection="1">
      <alignment/>
      <protection/>
    </xf>
    <xf numFmtId="177" fontId="125" fillId="42" borderId="33" xfId="66" applyNumberFormat="1" applyFont="1" applyFill="1" applyBorder="1" applyAlignment="1" applyProtection="1">
      <alignment/>
      <protection/>
    </xf>
    <xf numFmtId="0" fontId="125" fillId="42" borderId="49" xfId="0" applyFont="1" applyFill="1" applyBorder="1" applyAlignment="1" applyProtection="1">
      <alignment/>
      <protection/>
    </xf>
    <xf numFmtId="0" fontId="125" fillId="42" borderId="44" xfId="0" applyFont="1" applyFill="1" applyBorder="1" applyAlignment="1" applyProtection="1">
      <alignment/>
      <protection/>
    </xf>
    <xf numFmtId="172" fontId="125" fillId="42" borderId="33" xfId="66" applyNumberFormat="1" applyFont="1" applyFill="1" applyBorder="1" applyAlignment="1" applyProtection="1">
      <alignment/>
      <protection/>
    </xf>
    <xf numFmtId="164" fontId="84" fillId="42" borderId="33" xfId="0" applyNumberFormat="1" applyFont="1" applyFill="1" applyBorder="1" applyAlignment="1" applyProtection="1">
      <alignment horizontal="center"/>
      <protection/>
    </xf>
    <xf numFmtId="172" fontId="125" fillId="42" borderId="62" xfId="66" applyNumberFormat="1" applyFont="1" applyFill="1" applyBorder="1" applyAlignment="1" applyProtection="1">
      <alignment wrapText="1"/>
      <protection/>
    </xf>
    <xf numFmtId="0" fontId="122" fillId="42" borderId="49" xfId="0" applyFont="1" applyFill="1" applyBorder="1" applyAlignment="1" applyProtection="1">
      <alignment/>
      <protection/>
    </xf>
    <xf numFmtId="0" fontId="122" fillId="50" borderId="50" xfId="0" applyFont="1" applyFill="1" applyBorder="1" applyAlignment="1" applyProtection="1">
      <alignment/>
      <protection/>
    </xf>
    <xf numFmtId="0" fontId="125" fillId="50" borderId="58" xfId="0" applyFont="1" applyFill="1" applyBorder="1" applyAlignment="1" applyProtection="1">
      <alignment/>
      <protection/>
    </xf>
    <xf numFmtId="172" fontId="125" fillId="50" borderId="47" xfId="66" applyNumberFormat="1" applyFont="1" applyFill="1" applyBorder="1" applyAlignment="1" applyProtection="1">
      <alignment/>
      <protection/>
    </xf>
    <xf numFmtId="164" fontId="84" fillId="50" borderId="47" xfId="0" applyNumberFormat="1" applyFont="1" applyFill="1" applyBorder="1" applyAlignment="1" applyProtection="1">
      <alignment horizontal="center"/>
      <protection/>
    </xf>
    <xf numFmtId="172" fontId="125" fillId="50" borderId="48" xfId="66" applyNumberFormat="1" applyFont="1" applyFill="1" applyBorder="1" applyAlignment="1" applyProtection="1">
      <alignment/>
      <protection/>
    </xf>
    <xf numFmtId="177" fontId="125" fillId="50" borderId="48" xfId="66" applyNumberFormat="1" applyFont="1" applyFill="1" applyBorder="1" applyAlignment="1" applyProtection="1">
      <alignment/>
      <protection/>
    </xf>
    <xf numFmtId="172" fontId="125" fillId="50" borderId="48" xfId="0" applyNumberFormat="1" applyFont="1" applyFill="1" applyBorder="1" applyAlignment="1" applyProtection="1">
      <alignment/>
      <protection/>
    </xf>
    <xf numFmtId="172" fontId="125" fillId="50" borderId="48" xfId="0" applyNumberFormat="1" applyFont="1" applyFill="1" applyBorder="1" applyAlignment="1" applyProtection="1">
      <alignment wrapText="1"/>
      <protection/>
    </xf>
    <xf numFmtId="172" fontId="125" fillId="50" borderId="65" xfId="66" applyNumberFormat="1" applyFont="1" applyFill="1" applyBorder="1" applyAlignment="1" applyProtection="1">
      <alignment wrapText="1"/>
      <protection/>
    </xf>
    <xf numFmtId="0" fontId="2" fillId="0" borderId="28" xfId="0" applyFon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172" fontId="0" fillId="0" borderId="39" xfId="66" applyNumberFormat="1" applyFont="1" applyBorder="1" applyAlignment="1" applyProtection="1">
      <alignment/>
      <protection/>
    </xf>
    <xf numFmtId="172" fontId="0" fillId="0" borderId="29" xfId="66" applyNumberFormat="1" applyFont="1" applyBorder="1" applyAlignment="1" applyProtection="1">
      <alignment/>
      <protection/>
    </xf>
    <xf numFmtId="172" fontId="3" fillId="0" borderId="29" xfId="66" applyNumberFormat="1" applyFont="1" applyBorder="1" applyAlignment="1" applyProtection="1">
      <alignment/>
      <protection/>
    </xf>
    <xf numFmtId="172" fontId="3" fillId="34" borderId="29" xfId="66" applyNumberFormat="1" applyFont="1" applyFill="1" applyBorder="1" applyAlignment="1" applyProtection="1">
      <alignment/>
      <protection/>
    </xf>
    <xf numFmtId="172" fontId="3" fillId="0" borderId="20" xfId="66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66" applyNumberFormat="1" applyFont="1" applyBorder="1" applyAlignment="1" applyProtection="1">
      <alignment/>
      <protection/>
    </xf>
    <xf numFmtId="172" fontId="3" fillId="0" borderId="0" xfId="66" applyNumberFormat="1" applyFont="1" applyBorder="1" applyAlignment="1" applyProtection="1">
      <alignment/>
      <protection/>
    </xf>
    <xf numFmtId="172" fontId="2" fillId="40" borderId="20" xfId="0" applyNumberFormat="1" applyFont="1" applyFill="1" applyBorder="1" applyAlignment="1" applyProtection="1">
      <alignment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183" fontId="0" fillId="0" borderId="71" xfId="0" applyNumberFormat="1" applyBorder="1" applyAlignment="1" applyProtection="1">
      <alignment/>
      <protection/>
    </xf>
    <xf numFmtId="183" fontId="0" fillId="34" borderId="71" xfId="0" applyNumberForma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83" fontId="2" fillId="0" borderId="55" xfId="0" applyNumberFormat="1" applyFont="1" applyBorder="1" applyAlignment="1" applyProtection="1">
      <alignment/>
      <protection/>
    </xf>
    <xf numFmtId="172" fontId="2" fillId="16" borderId="20" xfId="66" applyNumberFormat="1" applyFon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9" fillId="36" borderId="33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16" borderId="33" xfId="0" applyFont="1" applyFill="1" applyBorder="1" applyAlignment="1" applyProtection="1">
      <alignment horizontal="center" vertical="center" wrapText="1"/>
      <protection/>
    </xf>
    <xf numFmtId="0" fontId="0" fillId="18" borderId="33" xfId="0" applyFont="1" applyFill="1" applyBorder="1" applyAlignment="1" applyProtection="1">
      <alignment horizontal="center" vertical="center" wrapText="1"/>
      <protection/>
    </xf>
    <xf numFmtId="0" fontId="0" fillId="19" borderId="3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72" fontId="0" fillId="0" borderId="0" xfId="93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85" fillId="41" borderId="47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10" fontId="0" fillId="0" borderId="72" xfId="0" applyNumberFormat="1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86" fillId="33" borderId="47" xfId="0" applyFont="1" applyFill="1" applyBorder="1" applyAlignment="1" applyProtection="1">
      <alignment vertical="center"/>
      <protection/>
    </xf>
    <xf numFmtId="172" fontId="0" fillId="33" borderId="47" xfId="0" applyNumberFormat="1" applyFont="1" applyFill="1" applyBorder="1" applyAlignment="1" applyProtection="1">
      <alignment/>
      <protection/>
    </xf>
    <xf numFmtId="172" fontId="0" fillId="33" borderId="47" xfId="0" applyNumberFormat="1" applyFill="1" applyBorder="1" applyAlignment="1" applyProtection="1">
      <alignment/>
      <protection/>
    </xf>
    <xf numFmtId="165" fontId="3" fillId="33" borderId="58" xfId="57" applyFont="1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172" fontId="0" fillId="33" borderId="32" xfId="0" applyNumberFormat="1" applyFill="1" applyBorder="1" applyAlignment="1" applyProtection="1">
      <alignment/>
      <protection/>
    </xf>
    <xf numFmtId="172" fontId="0" fillId="33" borderId="32" xfId="0" applyNumberFormat="1" applyFont="1" applyFill="1" applyBorder="1" applyAlignment="1" applyProtection="1">
      <alignment/>
      <protection/>
    </xf>
    <xf numFmtId="164" fontId="0" fillId="33" borderId="33" xfId="0" applyNumberFormat="1" applyFont="1" applyFill="1" applyBorder="1" applyAlignment="1" applyProtection="1">
      <alignment horizontal="center" vertical="center" wrapText="1"/>
      <protection/>
    </xf>
    <xf numFmtId="43" fontId="0" fillId="33" borderId="33" xfId="0" applyNumberFormat="1" applyFont="1" applyFill="1" applyBorder="1" applyAlignment="1" applyProtection="1">
      <alignment horizontal="center" vertical="center" wrapText="1"/>
      <protection/>
    </xf>
    <xf numFmtId="0" fontId="1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5" fillId="33" borderId="33" xfId="0" applyFont="1" applyFill="1" applyBorder="1" applyAlignment="1" applyProtection="1">
      <alignment/>
      <protection/>
    </xf>
    <xf numFmtId="164" fontId="0" fillId="47" borderId="0" xfId="0" applyNumberFormat="1" applyFill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25" fillId="42" borderId="33" xfId="0" applyFont="1" applyFill="1" applyBorder="1" applyAlignment="1" applyProtection="1">
      <alignment/>
      <protection/>
    </xf>
    <xf numFmtId="172" fontId="125" fillId="42" borderId="32" xfId="66" applyNumberFormat="1" applyFont="1" applyFill="1" applyBorder="1" applyAlignment="1" applyProtection="1">
      <alignment/>
      <protection/>
    </xf>
    <xf numFmtId="172" fontId="0" fillId="42" borderId="32" xfId="0" applyNumberFormat="1" applyFill="1" applyBorder="1" applyAlignment="1" applyProtection="1">
      <alignment/>
      <protection/>
    </xf>
    <xf numFmtId="165" fontId="3" fillId="42" borderId="58" xfId="57" applyFont="1" applyFill="1" applyBorder="1" applyAlignment="1" applyProtection="1">
      <alignment/>
      <protection/>
    </xf>
    <xf numFmtId="164" fontId="0" fillId="42" borderId="0" xfId="0" applyNumberFormat="1" applyFill="1" applyBorder="1" applyAlignment="1" applyProtection="1">
      <alignment/>
      <protection/>
    </xf>
    <xf numFmtId="172" fontId="0" fillId="42" borderId="32" xfId="0" applyNumberFormat="1" applyFont="1" applyFill="1" applyBorder="1" applyAlignment="1" applyProtection="1">
      <alignment/>
      <protection/>
    </xf>
    <xf numFmtId="164" fontId="0" fillId="42" borderId="33" xfId="0" applyNumberFormat="1" applyFont="1" applyFill="1" applyBorder="1" applyAlignment="1" applyProtection="1">
      <alignment horizontal="center" vertical="center" wrapText="1"/>
      <protection/>
    </xf>
    <xf numFmtId="43" fontId="0" fillId="42" borderId="33" xfId="0" applyNumberFormat="1" applyFont="1" applyFill="1" applyBorder="1" applyAlignment="1" applyProtection="1">
      <alignment horizontal="center" vertical="center" wrapText="1"/>
      <protection/>
    </xf>
    <xf numFmtId="172" fontId="125" fillId="42" borderId="31" xfId="66" applyNumberFormat="1" applyFont="1" applyFill="1" applyBorder="1" applyAlignment="1" applyProtection="1">
      <alignment/>
      <protection/>
    </xf>
    <xf numFmtId="172" fontId="0" fillId="42" borderId="31" xfId="0" applyNumberFormat="1" applyFill="1" applyBorder="1" applyAlignment="1" applyProtection="1">
      <alignment/>
      <protection/>
    </xf>
    <xf numFmtId="172" fontId="0" fillId="42" borderId="51" xfId="0" applyNumberFormat="1" applyFill="1" applyBorder="1" applyAlignment="1" applyProtection="1">
      <alignment/>
      <protection/>
    </xf>
    <xf numFmtId="0" fontId="0" fillId="42" borderId="42" xfId="0" applyFill="1" applyBorder="1" applyAlignment="1" applyProtection="1">
      <alignment/>
      <protection/>
    </xf>
    <xf numFmtId="164" fontId="119" fillId="42" borderId="73" xfId="0" applyNumberFormat="1" applyFont="1" applyFill="1" applyBorder="1" applyAlignment="1" applyProtection="1">
      <alignment/>
      <protection/>
    </xf>
    <xf numFmtId="0" fontId="113" fillId="19" borderId="20" xfId="0" applyFont="1" applyFill="1" applyBorder="1" applyAlignment="1" applyProtection="1">
      <alignment/>
      <protection/>
    </xf>
    <xf numFmtId="0" fontId="111" fillId="19" borderId="11" xfId="0" applyFont="1" applyFill="1" applyBorder="1" applyAlignment="1" applyProtection="1">
      <alignment/>
      <protection/>
    </xf>
    <xf numFmtId="164" fontId="113" fillId="0" borderId="20" xfId="0" applyNumberFormat="1" applyFont="1" applyBorder="1" applyAlignment="1" applyProtection="1">
      <alignment/>
      <protection/>
    </xf>
    <xf numFmtId="0" fontId="49" fillId="10" borderId="15" xfId="0" applyFont="1" applyFill="1" applyBorder="1" applyAlignment="1">
      <alignment horizontal="center" vertical="center" wrapText="1"/>
    </xf>
    <xf numFmtId="0" fontId="126" fillId="10" borderId="12" xfId="0" applyFont="1" applyFill="1" applyBorder="1" applyAlignment="1">
      <alignment horizontal="center" vertical="center" wrapText="1"/>
    </xf>
    <xf numFmtId="0" fontId="126" fillId="10" borderId="41" xfId="0" applyFont="1" applyFill="1" applyBorder="1" applyAlignment="1">
      <alignment horizontal="center" vertical="center" wrapText="1"/>
    </xf>
    <xf numFmtId="0" fontId="126" fillId="10" borderId="23" xfId="0" applyFont="1" applyFill="1" applyBorder="1" applyAlignment="1">
      <alignment horizontal="center" vertical="center" wrapText="1"/>
    </xf>
    <xf numFmtId="0" fontId="126" fillId="10" borderId="19" xfId="0" applyFont="1" applyFill="1" applyBorder="1" applyAlignment="1">
      <alignment horizontal="center" vertical="center" wrapText="1"/>
    </xf>
    <xf numFmtId="0" fontId="126" fillId="10" borderId="66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0" fillId="16" borderId="55" xfId="0" applyFill="1" applyBorder="1" applyAlignment="1">
      <alignment vertical="center" wrapText="1"/>
    </xf>
    <xf numFmtId="0" fontId="3" fillId="46" borderId="10" xfId="0" applyFont="1" applyFill="1" applyBorder="1" applyAlignment="1">
      <alignment vertical="center" wrapText="1"/>
    </xf>
    <xf numFmtId="0" fontId="3" fillId="46" borderId="55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3" fillId="38" borderId="11" xfId="0" applyFont="1" applyFill="1" applyBorder="1" applyAlignment="1">
      <alignment vertical="center" wrapText="1"/>
    </xf>
    <xf numFmtId="0" fontId="3" fillId="38" borderId="55" xfId="0" applyFont="1" applyFill="1" applyBorder="1" applyAlignment="1">
      <alignment vertical="center" wrapText="1"/>
    </xf>
    <xf numFmtId="0" fontId="3" fillId="27" borderId="10" xfId="0" applyFont="1" applyFill="1" applyBorder="1" applyAlignment="1">
      <alignment vertical="center" wrapText="1"/>
    </xf>
    <xf numFmtId="0" fontId="3" fillId="27" borderId="11" xfId="0" applyFont="1" applyFill="1" applyBorder="1" applyAlignment="1">
      <alignment vertical="center" wrapText="1"/>
    </xf>
    <xf numFmtId="0" fontId="3" fillId="27" borderId="55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vertical="center" wrapText="1"/>
    </xf>
    <xf numFmtId="0" fontId="3" fillId="11" borderId="11" xfId="0" applyFont="1" applyFill="1" applyBorder="1" applyAlignment="1">
      <alignment vertical="center" wrapText="1"/>
    </xf>
    <xf numFmtId="0" fontId="3" fillId="11" borderId="55" xfId="0" applyFont="1" applyFill="1" applyBorder="1" applyAlignment="1">
      <alignment vertical="center" wrapText="1"/>
    </xf>
    <xf numFmtId="0" fontId="127" fillId="34" borderId="37" xfId="0" applyFont="1" applyFill="1" applyBorder="1" applyAlignment="1">
      <alignment horizontal="center" vertical="center" wrapText="1"/>
    </xf>
    <xf numFmtId="0" fontId="127" fillId="34" borderId="74" xfId="0" applyFont="1" applyFill="1" applyBorder="1" applyAlignment="1">
      <alignment horizontal="center" vertical="center" wrapText="1"/>
    </xf>
    <xf numFmtId="0" fontId="127" fillId="34" borderId="75" xfId="0" applyFont="1" applyFill="1" applyBorder="1" applyAlignment="1">
      <alignment horizontal="center" vertical="center" wrapText="1"/>
    </xf>
    <xf numFmtId="0" fontId="127" fillId="0" borderId="27" xfId="0" applyFont="1" applyBorder="1" applyAlignment="1">
      <alignment horizontal="center" vertical="center" wrapText="1"/>
    </xf>
    <xf numFmtId="0" fontId="127" fillId="0" borderId="72" xfId="0" applyFont="1" applyBorder="1" applyAlignment="1">
      <alignment horizontal="center" vertical="center" wrapText="1"/>
    </xf>
    <xf numFmtId="0" fontId="127" fillId="0" borderId="44" xfId="0" applyFont="1" applyBorder="1" applyAlignment="1">
      <alignment horizontal="center" vertical="center" wrapText="1"/>
    </xf>
    <xf numFmtId="0" fontId="0" fillId="44" borderId="45" xfId="0" applyFont="1" applyFill="1" applyBorder="1" applyAlignment="1">
      <alignment horizontal="center" vertical="center" wrapText="1"/>
    </xf>
    <xf numFmtId="0" fontId="0" fillId="44" borderId="76" xfId="0" applyFill="1" applyBorder="1" applyAlignment="1">
      <alignment horizontal="center" vertical="center"/>
    </xf>
    <xf numFmtId="0" fontId="0" fillId="44" borderId="77" xfId="0" applyFill="1" applyBorder="1" applyAlignment="1">
      <alignment horizontal="center" vertical="center"/>
    </xf>
    <xf numFmtId="172" fontId="0" fillId="0" borderId="40" xfId="57" applyNumberFormat="1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0" fillId="0" borderId="43" xfId="0" applyBorder="1" applyAlignment="1">
      <alignment vertical="center"/>
    </xf>
    <xf numFmtId="172" fontId="111" fillId="36" borderId="15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175" fontId="0" fillId="33" borderId="40" xfId="57" applyNumberFormat="1" applyFont="1" applyFill="1" applyBorder="1" applyAlignment="1">
      <alignment vertical="center" wrapText="1"/>
    </xf>
    <xf numFmtId="175" fontId="0" fillId="42" borderId="40" xfId="57" applyNumberFormat="1" applyFont="1" applyFill="1" applyBorder="1" applyAlignment="1">
      <alignment vertical="center" wrapText="1"/>
    </xf>
    <xf numFmtId="0" fontId="0" fillId="42" borderId="43" xfId="0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172" fontId="111" fillId="36" borderId="40" xfId="57" applyNumberFormat="1" applyFont="1" applyFill="1" applyBorder="1" applyAlignment="1">
      <alignment horizontal="center" vertical="center" wrapText="1"/>
    </xf>
    <xf numFmtId="0" fontId="111" fillId="36" borderId="43" xfId="0" applyFont="1" applyFill="1" applyBorder="1" applyAlignment="1">
      <alignment vertical="center" wrapText="1"/>
    </xf>
    <xf numFmtId="172" fontId="0" fillId="0" borderId="40" xfId="57" applyNumberFormat="1" applyFont="1" applyBorder="1" applyAlignment="1">
      <alignment horizontal="center" vertical="center" wrapText="1"/>
    </xf>
    <xf numFmtId="172" fontId="0" fillId="0" borderId="10" xfId="57" applyNumberFormat="1" applyFont="1" applyFill="1" applyBorder="1" applyAlignment="1">
      <alignment horizontal="center" vertical="center"/>
    </xf>
    <xf numFmtId="172" fontId="0" fillId="0" borderId="11" xfId="57" applyNumberFormat="1" applyFont="1" applyFill="1" applyBorder="1" applyAlignment="1">
      <alignment horizontal="center" vertical="center"/>
    </xf>
    <xf numFmtId="172" fontId="0" fillId="0" borderId="55" xfId="57" applyNumberFormat="1" applyFont="1" applyFill="1" applyBorder="1" applyAlignment="1">
      <alignment horizontal="center" vertical="center"/>
    </xf>
    <xf numFmtId="172" fontId="111" fillId="36" borderId="41" xfId="57" applyNumberFormat="1" applyFont="1" applyFill="1" applyBorder="1" applyAlignment="1">
      <alignment vertical="center"/>
    </xf>
    <xf numFmtId="0" fontId="111" fillId="36" borderId="65" xfId="0" applyFont="1" applyFill="1" applyBorder="1" applyAlignment="1">
      <alignment vertical="center"/>
    </xf>
    <xf numFmtId="0" fontId="111" fillId="36" borderId="66" xfId="0" applyFont="1" applyFill="1" applyBorder="1" applyAlignment="1">
      <alignment vertical="center"/>
    </xf>
    <xf numFmtId="172" fontId="0" fillId="0" borderId="10" xfId="57" applyNumberFormat="1" applyFont="1" applyBorder="1" applyAlignment="1">
      <alignment horizontal="center" vertical="center"/>
    </xf>
    <xf numFmtId="172" fontId="0" fillId="0" borderId="11" xfId="57" applyNumberFormat="1" applyFont="1" applyBorder="1" applyAlignment="1">
      <alignment horizontal="center" vertical="center"/>
    </xf>
    <xf numFmtId="172" fontId="0" fillId="0" borderId="71" xfId="57" applyNumberFormat="1" applyFont="1" applyBorder="1" applyAlignment="1">
      <alignment horizontal="center" vertical="center"/>
    </xf>
    <xf numFmtId="172" fontId="111" fillId="36" borderId="42" xfId="57" applyNumberFormat="1" applyFont="1" applyFill="1" applyBorder="1" applyAlignment="1">
      <alignment horizontal="center" vertical="center" wrapText="1"/>
    </xf>
    <xf numFmtId="172" fontId="111" fillId="36" borderId="43" xfId="57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2" fontId="0" fillId="36" borderId="40" xfId="57" applyNumberFormat="1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172" fontId="0" fillId="36" borderId="40" xfId="0" applyNumberFormat="1" applyFill="1" applyBorder="1" applyAlignment="1">
      <alignment horizontal="center" vertical="center" wrapText="1"/>
    </xf>
    <xf numFmtId="172" fontId="0" fillId="36" borderId="42" xfId="0" applyNumberFormat="1" applyFill="1" applyBorder="1" applyAlignment="1">
      <alignment horizontal="center" vertical="center" wrapText="1"/>
    </xf>
    <xf numFmtId="172" fontId="0" fillId="36" borderId="43" xfId="0" applyNumberFormat="1" applyFill="1" applyBorder="1" applyAlignment="1">
      <alignment horizontal="center" vertical="center" wrapText="1"/>
    </xf>
    <xf numFmtId="172" fontId="0" fillId="0" borderId="40" xfId="0" applyNumberFormat="1" applyBorder="1" applyAlignment="1">
      <alignment horizontal="center" vertical="center" wrapText="1"/>
    </xf>
    <xf numFmtId="172" fontId="0" fillId="0" borderId="42" xfId="0" applyNumberFormat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0" fillId="38" borderId="63" xfId="0" applyFill="1" applyBorder="1" applyAlignment="1">
      <alignment horizontal="center" vertical="center" wrapText="1"/>
    </xf>
    <xf numFmtId="0" fontId="9" fillId="44" borderId="39" xfId="0" applyFont="1" applyFill="1" applyBorder="1" applyAlignment="1">
      <alignment vertical="center"/>
    </xf>
    <xf numFmtId="175" fontId="0" fillId="0" borderId="40" xfId="57" applyNumberFormat="1" applyFont="1" applyBorder="1" applyAlignment="1">
      <alignment vertical="center" wrapText="1"/>
    </xf>
    <xf numFmtId="9" fontId="118" fillId="0" borderId="51" xfId="0" applyNumberFormat="1" applyFont="1" applyBorder="1" applyAlignment="1">
      <alignment horizontal="center" vertical="center" wrapText="1"/>
    </xf>
    <xf numFmtId="9" fontId="118" fillId="0" borderId="0" xfId="0" applyNumberFormat="1" applyFont="1" applyBorder="1" applyAlignment="1">
      <alignment horizontal="center" vertical="center" wrapText="1"/>
    </xf>
    <xf numFmtId="0" fontId="127" fillId="34" borderId="36" xfId="0" applyFont="1" applyFill="1" applyBorder="1" applyAlignment="1">
      <alignment horizontal="center" vertical="center" wrapText="1"/>
    </xf>
    <xf numFmtId="0" fontId="127" fillId="34" borderId="76" xfId="0" applyFont="1" applyFill="1" applyBorder="1" applyAlignment="1">
      <alignment horizontal="center" vertical="center" wrapText="1"/>
    </xf>
    <xf numFmtId="0" fontId="127" fillId="34" borderId="7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8" fillId="10" borderId="10" xfId="0" applyFont="1" applyFill="1" applyBorder="1" applyAlignment="1">
      <alignment horizontal="center" vertical="center"/>
    </xf>
    <xf numFmtId="0" fontId="129" fillId="10" borderId="11" xfId="0" applyFont="1" applyFill="1" applyBorder="1" applyAlignment="1">
      <alignment/>
    </xf>
    <xf numFmtId="0" fontId="129" fillId="10" borderId="55" xfId="0" applyFont="1" applyFill="1" applyBorder="1" applyAlignment="1">
      <alignment/>
    </xf>
    <xf numFmtId="0" fontId="0" fillId="38" borderId="33" xfId="0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172" fontId="0" fillId="0" borderId="42" xfId="57" applyNumberFormat="1" applyFont="1" applyBorder="1" applyAlignment="1">
      <alignment horizontal="center" vertical="center" wrapText="1"/>
    </xf>
    <xf numFmtId="172" fontId="0" fillId="0" borderId="43" xfId="57" applyNumberFormat="1" applyFont="1" applyBorder="1" applyAlignment="1">
      <alignment horizontal="center" vertical="center" wrapText="1"/>
    </xf>
    <xf numFmtId="172" fontId="111" fillId="0" borderId="40" xfId="57" applyNumberFormat="1" applyFont="1" applyBorder="1" applyAlignment="1">
      <alignment horizontal="center" vertical="center" wrapText="1"/>
    </xf>
    <xf numFmtId="0" fontId="111" fillId="0" borderId="42" xfId="0" applyFont="1" applyBorder="1" applyAlignment="1">
      <alignment horizontal="center" vertical="center" wrapText="1"/>
    </xf>
    <xf numFmtId="0" fontId="111" fillId="0" borderId="43" xfId="0" applyFont="1" applyBorder="1" applyAlignment="1">
      <alignment horizontal="center" vertical="center" wrapText="1"/>
    </xf>
    <xf numFmtId="9" fontId="24" fillId="38" borderId="33" xfId="119" applyFont="1" applyFill="1" applyBorder="1" applyAlignment="1">
      <alignment horizontal="center" vertical="center" wrapText="1"/>
    </xf>
    <xf numFmtId="9" fontId="24" fillId="38" borderId="62" xfId="119" applyFont="1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44" fillId="33" borderId="40" xfId="0" applyFont="1" applyFill="1" applyBorder="1" applyAlignment="1">
      <alignment horizontal="center" vertical="center" textRotation="90" wrapText="1"/>
    </xf>
    <xf numFmtId="0" fontId="44" fillId="33" borderId="42" xfId="0" applyFont="1" applyFill="1" applyBorder="1" applyAlignment="1">
      <alignment horizontal="center" vertical="center" textRotation="90" wrapText="1"/>
    </xf>
    <xf numFmtId="0" fontId="44" fillId="33" borderId="43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9" fillId="40" borderId="10" xfId="0" applyFont="1" applyFill="1" applyBorder="1" applyAlignment="1">
      <alignment vertical="center" wrapText="1"/>
    </xf>
    <xf numFmtId="0" fontId="0" fillId="40" borderId="11" xfId="0" applyFont="1" applyFill="1" applyBorder="1" applyAlignment="1">
      <alignment vertical="center" wrapText="1"/>
    </xf>
    <xf numFmtId="0" fontId="0" fillId="40" borderId="55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0" fontId="9" fillId="8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116" fillId="33" borderId="10" xfId="0" applyFont="1" applyFill="1" applyBorder="1" applyAlignment="1">
      <alignment horizontal="left" vertical="center" wrapText="1"/>
    </xf>
    <xf numFmtId="0" fontId="116" fillId="33" borderId="11" xfId="0" applyFont="1" applyFill="1" applyBorder="1" applyAlignment="1">
      <alignment horizontal="left" vertical="center" wrapText="1"/>
    </xf>
    <xf numFmtId="0" fontId="116" fillId="33" borderId="5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 vertical="center" wrapText="1"/>
    </xf>
    <xf numFmtId="0" fontId="0" fillId="8" borderId="11" xfId="0" applyFont="1" applyFill="1" applyBorder="1" applyAlignment="1">
      <alignment vertical="center" wrapText="1"/>
    </xf>
    <xf numFmtId="0" fontId="11" fillId="38" borderId="40" xfId="0" applyFont="1" applyFill="1" applyBorder="1" applyAlignment="1" applyProtection="1">
      <alignment horizontal="center" vertical="center" textRotation="90" wrapText="1"/>
      <protection/>
    </xf>
    <xf numFmtId="0" fontId="11" fillId="38" borderId="42" xfId="0" applyFont="1" applyFill="1" applyBorder="1" applyAlignment="1" applyProtection="1">
      <alignment horizontal="center" vertical="center" textRotation="90" wrapText="1"/>
      <protection/>
    </xf>
    <xf numFmtId="0" fontId="11" fillId="38" borderId="43" xfId="0" applyFont="1" applyFill="1" applyBorder="1" applyAlignment="1" applyProtection="1">
      <alignment horizontal="center" vertical="center" textRotation="90" wrapText="1"/>
      <protection/>
    </xf>
    <xf numFmtId="0" fontId="35" fillId="18" borderId="17" xfId="0" applyFont="1" applyFill="1" applyBorder="1" applyAlignment="1" applyProtection="1">
      <alignment wrapText="1"/>
      <protection/>
    </xf>
    <xf numFmtId="0" fontId="35" fillId="18" borderId="71" xfId="0" applyFont="1" applyFill="1" applyBorder="1" applyAlignment="1" applyProtection="1">
      <alignment wrapText="1"/>
      <protection/>
    </xf>
    <xf numFmtId="0" fontId="35" fillId="18" borderId="22" xfId="0" applyFont="1" applyFill="1" applyBorder="1" applyAlignment="1" applyProtection="1">
      <alignment wrapText="1"/>
      <protection/>
    </xf>
    <xf numFmtId="172" fontId="3" fillId="0" borderId="0" xfId="66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2" fillId="40" borderId="10" xfId="0" applyFont="1" applyFill="1" applyBorder="1" applyAlignment="1" applyProtection="1">
      <alignment vertical="center" wrapText="1"/>
      <protection/>
    </xf>
    <xf numFmtId="0" fontId="2" fillId="40" borderId="11" xfId="0" applyFont="1" applyFill="1" applyBorder="1" applyAlignment="1" applyProtection="1">
      <alignment vertical="center" wrapText="1"/>
      <protection/>
    </xf>
    <xf numFmtId="172" fontId="24" fillId="51" borderId="10" xfId="66" applyNumberFormat="1" applyFont="1" applyFill="1" applyBorder="1" applyAlignment="1" applyProtection="1">
      <alignment horizontal="center" vertical="center" wrapText="1"/>
      <protection/>
    </xf>
    <xf numFmtId="0" fontId="17" fillId="51" borderId="11" xfId="0" applyFont="1" applyFill="1" applyBorder="1" applyAlignment="1" applyProtection="1">
      <alignment horizontal="center" vertical="center" wrapText="1"/>
      <protection/>
    </xf>
    <xf numFmtId="0" fontId="17" fillId="51" borderId="55" xfId="0" applyFont="1" applyFill="1" applyBorder="1" applyAlignment="1" applyProtection="1">
      <alignment horizontal="center" vertical="center" wrapText="1"/>
      <protection/>
    </xf>
    <xf numFmtId="0" fontId="130" fillId="10" borderId="10" xfId="0" applyFont="1" applyFill="1" applyBorder="1" applyAlignment="1" applyProtection="1">
      <alignment horizontal="center" vertical="center" wrapText="1"/>
      <protection/>
    </xf>
    <xf numFmtId="0" fontId="130" fillId="10" borderId="11" xfId="0" applyFont="1" applyFill="1" applyBorder="1" applyAlignment="1" applyProtection="1">
      <alignment horizontal="center" vertical="center" wrapText="1"/>
      <protection/>
    </xf>
    <xf numFmtId="0" fontId="130" fillId="10" borderId="55" xfId="0" applyFont="1" applyFill="1" applyBorder="1" applyAlignment="1" applyProtection="1">
      <alignment horizontal="center" vertical="center" wrapText="1"/>
      <protection/>
    </xf>
    <xf numFmtId="0" fontId="40" fillId="40" borderId="10" xfId="0" applyFont="1" applyFill="1" applyBorder="1" applyAlignment="1" applyProtection="1">
      <alignment horizontal="center" vertical="center" wrapText="1"/>
      <protection/>
    </xf>
    <xf numFmtId="0" fontId="40" fillId="40" borderId="11" xfId="0" applyFont="1" applyFill="1" applyBorder="1" applyAlignment="1" applyProtection="1">
      <alignment horizontal="center" vertical="center" wrapText="1"/>
      <protection/>
    </xf>
    <xf numFmtId="0" fontId="40" fillId="40" borderId="55" xfId="0" applyFont="1" applyFill="1" applyBorder="1" applyAlignment="1" applyProtection="1">
      <alignment horizontal="center" vertical="center" wrapText="1"/>
      <protection/>
    </xf>
    <xf numFmtId="0" fontId="131" fillId="0" borderId="10" xfId="0" applyFont="1" applyBorder="1" applyAlignment="1" applyProtection="1">
      <alignment horizontal="center" vertical="center" wrapText="1"/>
      <protection/>
    </xf>
    <xf numFmtId="0" fontId="131" fillId="0" borderId="11" xfId="0" applyFont="1" applyBorder="1" applyAlignment="1" applyProtection="1">
      <alignment horizontal="center" vertical="center" wrapText="1"/>
      <protection/>
    </xf>
    <xf numFmtId="0" fontId="108" fillId="0" borderId="11" xfId="0" applyFont="1" applyBorder="1" applyAlignment="1" applyProtection="1">
      <alignment horizontal="center" vertical="center" wrapText="1"/>
      <protection/>
    </xf>
    <xf numFmtId="0" fontId="108" fillId="0" borderId="55" xfId="0" applyFont="1" applyBorder="1" applyAlignment="1" applyProtection="1">
      <alignment horizontal="center" vertical="center" wrapText="1"/>
      <protection/>
    </xf>
    <xf numFmtId="0" fontId="35" fillId="16" borderId="17" xfId="0" applyFont="1" applyFill="1" applyBorder="1" applyAlignment="1" applyProtection="1">
      <alignment wrapText="1"/>
      <protection/>
    </xf>
    <xf numFmtId="0" fontId="35" fillId="16" borderId="71" xfId="0" applyFont="1" applyFill="1" applyBorder="1" applyAlignment="1" applyProtection="1">
      <alignment wrapText="1"/>
      <protection/>
    </xf>
    <xf numFmtId="0" fontId="35" fillId="16" borderId="52" xfId="0" applyFont="1" applyFill="1" applyBorder="1" applyAlignment="1" applyProtection="1">
      <alignment wrapText="1"/>
      <protection/>
    </xf>
    <xf numFmtId="0" fontId="3" fillId="38" borderId="40" xfId="110" applyFont="1" applyFill="1" applyBorder="1" applyAlignment="1">
      <alignment horizontal="center" vertical="center" textRotation="90"/>
      <protection/>
    </xf>
    <xf numFmtId="0" fontId="0" fillId="38" borderId="42" xfId="110" applyFill="1" applyBorder="1" applyAlignment="1">
      <alignment/>
      <protection/>
    </xf>
    <xf numFmtId="0" fontId="0" fillId="38" borderId="43" xfId="110" applyFill="1" applyBorder="1" applyAlignment="1">
      <alignment/>
      <protection/>
    </xf>
    <xf numFmtId="0" fontId="12" fillId="0" borderId="13" xfId="110" applyFont="1" applyBorder="1" applyAlignment="1">
      <alignment/>
      <protection/>
    </xf>
    <xf numFmtId="0" fontId="3" fillId="0" borderId="0" xfId="110" applyFont="1" applyBorder="1" applyAlignment="1">
      <alignment/>
      <protection/>
    </xf>
    <xf numFmtId="0" fontId="15" fillId="0" borderId="47" xfId="110" applyFont="1" applyFill="1" applyBorder="1" applyAlignment="1">
      <alignment horizontal="center" vertical="center" wrapText="1"/>
      <protection/>
    </xf>
    <xf numFmtId="0" fontId="15" fillId="0" borderId="63" xfId="110" applyFont="1" applyFill="1" applyBorder="1" applyAlignment="1">
      <alignment horizontal="center" vertical="center" wrapText="1"/>
      <protection/>
    </xf>
    <xf numFmtId="0" fontId="16" fillId="18" borderId="10" xfId="110" applyFont="1" applyFill="1" applyBorder="1" applyAlignment="1">
      <alignment/>
      <protection/>
    </xf>
    <xf numFmtId="0" fontId="17" fillId="18" borderId="55" xfId="110" applyFont="1" applyFill="1" applyBorder="1" applyAlignment="1">
      <alignment/>
      <protection/>
    </xf>
    <xf numFmtId="0" fontId="18" fillId="18" borderId="17" xfId="110" applyFont="1" applyFill="1" applyBorder="1" applyAlignment="1">
      <alignment horizontal="center" vertical="center" wrapText="1"/>
      <protection/>
    </xf>
    <xf numFmtId="0" fontId="15" fillId="18" borderId="18" xfId="110" applyFont="1" applyFill="1" applyBorder="1" applyAlignment="1">
      <alignment horizontal="center" vertical="center" wrapText="1"/>
      <protection/>
    </xf>
    <xf numFmtId="0" fontId="15" fillId="18" borderId="52" xfId="110" applyFont="1" applyFill="1" applyBorder="1" applyAlignment="1">
      <alignment horizontal="center" vertical="center" wrapText="1"/>
      <protection/>
    </xf>
    <xf numFmtId="0" fontId="19" fillId="52" borderId="23" xfId="110" applyFont="1" applyFill="1" applyBorder="1" applyAlignment="1">
      <alignment horizontal="center" vertical="center" wrapText="1"/>
      <protection/>
    </xf>
    <xf numFmtId="0" fontId="3" fillId="0" borderId="19" xfId="110" applyFont="1" applyBorder="1" applyAlignment="1">
      <alignment horizontal="center" vertical="center"/>
      <protection/>
    </xf>
    <xf numFmtId="0" fontId="3" fillId="0" borderId="11" xfId="110" applyFont="1" applyBorder="1" applyAlignment="1">
      <alignment horizontal="center" vertical="center"/>
      <protection/>
    </xf>
    <xf numFmtId="0" fontId="21" fillId="37" borderId="10" xfId="110" applyFont="1" applyFill="1" applyBorder="1" applyAlignment="1">
      <alignment vertical="center"/>
      <protection/>
    </xf>
    <xf numFmtId="0" fontId="0" fillId="0" borderId="55" xfId="110" applyBorder="1" applyAlignment="1">
      <alignment/>
      <protection/>
    </xf>
    <xf numFmtId="0" fontId="15" fillId="37" borderId="10" xfId="110" applyFont="1" applyFill="1" applyBorder="1" applyAlignment="1">
      <alignment wrapText="1"/>
      <protection/>
    </xf>
    <xf numFmtId="0" fontId="15" fillId="0" borderId="55" xfId="110" applyFont="1" applyBorder="1" applyAlignment="1">
      <alignment wrapText="1"/>
      <protection/>
    </xf>
    <xf numFmtId="0" fontId="0" fillId="0" borderId="13" xfId="110" applyFont="1" applyFill="1" applyBorder="1" applyAlignment="1">
      <alignment wrapText="1"/>
      <protection/>
    </xf>
    <xf numFmtId="0" fontId="0" fillId="0" borderId="0" xfId="110" applyBorder="1" applyAlignment="1">
      <alignment wrapText="1"/>
      <protection/>
    </xf>
    <xf numFmtId="0" fontId="0" fillId="0" borderId="13" xfId="110" applyBorder="1" applyAlignment="1">
      <alignment wrapText="1"/>
      <protection/>
    </xf>
    <xf numFmtId="0" fontId="0" fillId="0" borderId="13" xfId="110" applyFont="1" applyFill="1" applyBorder="1" applyAlignment="1" quotePrefix="1">
      <alignment/>
      <protection/>
    </xf>
    <xf numFmtId="0" fontId="0" fillId="0" borderId="0" xfId="110" applyBorder="1" applyAlignment="1">
      <alignment/>
      <protection/>
    </xf>
    <xf numFmtId="0" fontId="132" fillId="10" borderId="10" xfId="110" applyFont="1" applyFill="1" applyBorder="1" applyAlignment="1">
      <alignment horizontal="center" vertical="center" wrapText="1"/>
      <protection/>
    </xf>
    <xf numFmtId="0" fontId="132" fillId="10" borderId="11" xfId="0" applyFont="1" applyFill="1" applyBorder="1" applyAlignment="1">
      <alignment horizontal="center" vertical="center" wrapText="1"/>
    </xf>
    <xf numFmtId="0" fontId="132" fillId="10" borderId="55" xfId="0" applyFont="1" applyFill="1" applyBorder="1" applyAlignment="1">
      <alignment horizontal="center" vertical="center" wrapText="1"/>
    </xf>
    <xf numFmtId="0" fontId="12" fillId="0" borderId="15" xfId="110" applyFont="1" applyBorder="1" applyAlignment="1">
      <alignment/>
      <protection/>
    </xf>
    <xf numFmtId="0" fontId="3" fillId="0" borderId="12" xfId="110" applyFont="1" applyBorder="1" applyAlignment="1">
      <alignment/>
      <protection/>
    </xf>
    <xf numFmtId="0" fontId="13" fillId="0" borderId="30" xfId="110" applyFont="1" applyFill="1" applyBorder="1" applyAlignment="1">
      <alignment horizontal="center" vertical="center" wrapText="1"/>
      <protection/>
    </xf>
    <xf numFmtId="0" fontId="13" fillId="0" borderId="21" xfId="110" applyFont="1" applyFill="1" applyBorder="1" applyAlignment="1">
      <alignment horizontal="center" vertical="center" wrapText="1"/>
      <protection/>
    </xf>
    <xf numFmtId="0" fontId="15" fillId="0" borderId="33" xfId="110" applyFont="1" applyFill="1" applyBorder="1" applyAlignment="1">
      <alignment horizontal="center" vertical="center" wrapText="1"/>
      <protection/>
    </xf>
    <xf numFmtId="0" fontId="15" fillId="0" borderId="62" xfId="110" applyFont="1" applyFill="1" applyBorder="1" applyAlignment="1">
      <alignment horizontal="center" vertical="center" wrapText="1"/>
      <protection/>
    </xf>
  </cellXfs>
  <cellStyles count="1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2 3" xfId="48"/>
    <cellStyle name="Euro 2 3" xfId="49"/>
    <cellStyle name="Euro 2 4" xfId="50"/>
    <cellStyle name="Euro 3" xfId="51"/>
    <cellStyle name="Euro 3 2" xfId="52"/>
    <cellStyle name="Euro 3 3" xfId="53"/>
    <cellStyle name="Euro 4" xfId="54"/>
    <cellStyle name="Euro 5" xfId="55"/>
    <cellStyle name="Input" xfId="56"/>
    <cellStyle name="Comma" xfId="57"/>
    <cellStyle name="Migliaia (0)_UA." xfId="58"/>
    <cellStyle name="Comma [0]" xfId="59"/>
    <cellStyle name="Migliaia 10" xfId="60"/>
    <cellStyle name="Migliaia 10 2" xfId="61"/>
    <cellStyle name="Migliaia 10 3" xfId="62"/>
    <cellStyle name="Migliaia 11" xfId="63"/>
    <cellStyle name="Migliaia 11 2" xfId="64"/>
    <cellStyle name="Migliaia 11 3" xfId="65"/>
    <cellStyle name="Migliaia 2" xfId="66"/>
    <cellStyle name="Migliaia 2 2" xfId="67"/>
    <cellStyle name="Migliaia 2 2 2" xfId="68"/>
    <cellStyle name="Migliaia 2 2 2 2" xfId="69"/>
    <cellStyle name="Migliaia 2 2 2 3" xfId="70"/>
    <cellStyle name="Migliaia 2 2 3" xfId="71"/>
    <cellStyle name="Migliaia 2 3" xfId="72"/>
    <cellStyle name="Migliaia 3" xfId="73"/>
    <cellStyle name="Migliaia 3 2" xfId="74"/>
    <cellStyle name="Migliaia 3 2 2" xfId="75"/>
    <cellStyle name="Migliaia 3 2 2 2" xfId="76"/>
    <cellStyle name="Migliaia 3 2 2 3" xfId="77"/>
    <cellStyle name="Migliaia 3 2 3" xfId="78"/>
    <cellStyle name="Migliaia 3 2 4" xfId="79"/>
    <cellStyle name="Migliaia 3 3" xfId="80"/>
    <cellStyle name="Migliaia 4" xfId="81"/>
    <cellStyle name="Migliaia 4 2" xfId="82"/>
    <cellStyle name="Migliaia 4 2 2" xfId="83"/>
    <cellStyle name="Migliaia 4 2 3" xfId="84"/>
    <cellStyle name="Migliaia 4 3" xfId="85"/>
    <cellStyle name="Migliaia 4 4" xfId="86"/>
    <cellStyle name="Migliaia 5" xfId="87"/>
    <cellStyle name="Migliaia 5 2" xfId="88"/>
    <cellStyle name="Migliaia 5 2 2" xfId="89"/>
    <cellStyle name="Migliaia 5 2 3" xfId="90"/>
    <cellStyle name="Migliaia 5 3" xfId="91"/>
    <cellStyle name="Migliaia 5 4" xfId="92"/>
    <cellStyle name="Migliaia 6" xfId="93"/>
    <cellStyle name="Migliaia 6 2" xfId="94"/>
    <cellStyle name="Migliaia 7" xfId="95"/>
    <cellStyle name="Migliaia 8" xfId="96"/>
    <cellStyle name="Migliaia 8 2" xfId="97"/>
    <cellStyle name="Migliaia 8 3" xfId="98"/>
    <cellStyle name="Migliaia 9" xfId="99"/>
    <cellStyle name="Migliaia 9 2" xfId="100"/>
    <cellStyle name="Migliaia 9 3" xfId="101"/>
    <cellStyle name="Neutrale" xfId="102"/>
    <cellStyle name="Normale 2" xfId="103"/>
    <cellStyle name="Normale 2 2" xfId="104"/>
    <cellStyle name="Normale 2 2 2" xfId="105"/>
    <cellStyle name="Normale 2 2 2 2" xfId="106"/>
    <cellStyle name="Normale 2 2 2 3" xfId="107"/>
    <cellStyle name="Normale 2 2 3" xfId="108"/>
    <cellStyle name="Normale 2 2 4" xfId="109"/>
    <cellStyle name="Normale 3" xfId="110"/>
    <cellStyle name="Normale 3 2" xfId="111"/>
    <cellStyle name="Normale 3 2 2" xfId="112"/>
    <cellStyle name="Normale 3 2 3" xfId="113"/>
    <cellStyle name="Normale 3 3" xfId="114"/>
    <cellStyle name="Normale 3 4" xfId="115"/>
    <cellStyle name="Normale 4" xfId="116"/>
    <cellStyle name="Nota" xfId="117"/>
    <cellStyle name="Output" xfId="118"/>
    <cellStyle name="Percent" xfId="119"/>
    <cellStyle name="Percentuale 2" xfId="120"/>
    <cellStyle name="Percentuale 2 2" xfId="121"/>
    <cellStyle name="Percentuale 2 2 2" xfId="122"/>
    <cellStyle name="Percentuale 2 2 2 2" xfId="123"/>
    <cellStyle name="Percentuale 2 2 2 3" xfId="124"/>
    <cellStyle name="Percentuale 2 2 3" xfId="125"/>
    <cellStyle name="Percentuale 2 2 4" xfId="126"/>
    <cellStyle name="Percentuale 2 3" xfId="127"/>
    <cellStyle name="Percentuale 2 3 2" xfId="128"/>
    <cellStyle name="Percentuale 2 3 3" xfId="129"/>
    <cellStyle name="Percentuale 2 4" xfId="130"/>
    <cellStyle name="Percentuale 2 5" xfId="131"/>
    <cellStyle name="Percentuale 3" xfId="132"/>
    <cellStyle name="Percentuale 3 2" xfId="133"/>
    <cellStyle name="Percentuale 3 2 2" xfId="134"/>
    <cellStyle name="Percentuale 3 2 3" xfId="135"/>
    <cellStyle name="Percentuale 3 3" xfId="136"/>
    <cellStyle name="Percentuale 3 4" xfId="137"/>
    <cellStyle name="Percentuale 4" xfId="138"/>
    <cellStyle name="Percentuale 4 2" xfId="139"/>
    <cellStyle name="Percentuale 4 2 2" xfId="140"/>
    <cellStyle name="Percentuale 4 2 3" xfId="141"/>
    <cellStyle name="Percentuale 4 3" xfId="142"/>
    <cellStyle name="Percentuale 4 4" xfId="143"/>
    <cellStyle name="Percentuale 5" xfId="144"/>
    <cellStyle name="Percentuale 5 2" xfId="145"/>
    <cellStyle name="Percentuale 6" xfId="146"/>
    <cellStyle name="Percentuale 6 2" xfId="147"/>
    <cellStyle name="Percentuale 6 3" xfId="148"/>
    <cellStyle name="Testo avviso" xfId="149"/>
    <cellStyle name="Testo descrittivo" xfId="150"/>
    <cellStyle name="Titolo" xfId="151"/>
    <cellStyle name="Titolo 1" xfId="152"/>
    <cellStyle name="Titolo 2" xfId="153"/>
    <cellStyle name="Titolo 3" xfId="154"/>
    <cellStyle name="Titolo 4" xfId="155"/>
    <cellStyle name="Totale" xfId="156"/>
    <cellStyle name="Valore non valido" xfId="157"/>
    <cellStyle name="Valore valido" xfId="158"/>
    <cellStyle name="Currency" xfId="159"/>
    <cellStyle name="Valuta (0)_UA." xfId="160"/>
    <cellStyle name="Currency [0]" xfId="1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180975</xdr:rowOff>
    </xdr:from>
    <xdr:to>
      <xdr:col>10</xdr:col>
      <xdr:colOff>333375</xdr:colOff>
      <xdr:row>2</xdr:row>
      <xdr:rowOff>371475</xdr:rowOff>
    </xdr:to>
    <xdr:sp>
      <xdr:nvSpPr>
        <xdr:cNvPr id="1" name="Freccia a destra 2"/>
        <xdr:cNvSpPr>
          <a:spLocks/>
        </xdr:cNvSpPr>
      </xdr:nvSpPr>
      <xdr:spPr>
        <a:xfrm rot="10800000">
          <a:off x="13849350" y="933450"/>
          <a:ext cx="285750" cy="190500"/>
        </a:xfrm>
        <a:prstGeom prst="rightArrow">
          <a:avLst>
            <a:gd name="adj" fmla="val 1800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3990975</xdr:colOff>
      <xdr:row>66</xdr:row>
      <xdr:rowOff>38100</xdr:rowOff>
    </xdr:from>
    <xdr:to>
      <xdr:col>1</xdr:col>
      <xdr:colOff>4981575</xdr:colOff>
      <xdr:row>66</xdr:row>
      <xdr:rowOff>180975</xdr:rowOff>
    </xdr:to>
    <xdr:sp>
      <xdr:nvSpPr>
        <xdr:cNvPr id="2" name="Freccia a destra 4"/>
        <xdr:cNvSpPr>
          <a:spLocks/>
        </xdr:cNvSpPr>
      </xdr:nvSpPr>
      <xdr:spPr>
        <a:xfrm>
          <a:off x="4495800" y="15230475"/>
          <a:ext cx="990600" cy="142875"/>
        </a:xfrm>
        <a:prstGeom prst="rightArrow">
          <a:avLst>
            <a:gd name="adj" fmla="val 42773"/>
          </a:avLst>
        </a:prstGeom>
        <a:solidFill>
          <a:srgbClr val="C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27</xdr:row>
      <xdr:rowOff>381000</xdr:rowOff>
    </xdr:from>
    <xdr:to>
      <xdr:col>6</xdr:col>
      <xdr:colOff>533400</xdr:colOff>
      <xdr:row>28</xdr:row>
      <xdr:rowOff>95250</xdr:rowOff>
    </xdr:to>
    <xdr:sp>
      <xdr:nvSpPr>
        <xdr:cNvPr id="1" name="Freccia in giù 1"/>
        <xdr:cNvSpPr>
          <a:spLocks/>
        </xdr:cNvSpPr>
      </xdr:nvSpPr>
      <xdr:spPr>
        <a:xfrm>
          <a:off x="7791450" y="6419850"/>
          <a:ext cx="219075" cy="323850"/>
        </a:xfrm>
        <a:prstGeom prst="downArrow">
          <a:avLst>
            <a:gd name="adj" fmla="val 150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19</xdr:row>
      <xdr:rowOff>85725</xdr:rowOff>
    </xdr:from>
    <xdr:to>
      <xdr:col>2</xdr:col>
      <xdr:colOff>790575</xdr:colOff>
      <xdr:row>19</xdr:row>
      <xdr:rowOff>266700</xdr:rowOff>
    </xdr:to>
    <xdr:sp>
      <xdr:nvSpPr>
        <xdr:cNvPr id="1" name="Freccia a destra 1"/>
        <xdr:cNvSpPr>
          <a:spLocks/>
        </xdr:cNvSpPr>
      </xdr:nvSpPr>
      <xdr:spPr>
        <a:xfrm>
          <a:off x="3724275" y="6067425"/>
          <a:ext cx="676275" cy="180975"/>
        </a:xfrm>
        <a:prstGeom prst="rightArrow">
          <a:avLst>
            <a:gd name="adj" fmla="val 36805"/>
          </a:avLst>
        </a:prstGeom>
        <a:solidFill>
          <a:srgbClr val="FF0000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19</xdr:row>
      <xdr:rowOff>85725</xdr:rowOff>
    </xdr:from>
    <xdr:to>
      <xdr:col>2</xdr:col>
      <xdr:colOff>790575</xdr:colOff>
      <xdr:row>19</xdr:row>
      <xdr:rowOff>266700</xdr:rowOff>
    </xdr:to>
    <xdr:sp>
      <xdr:nvSpPr>
        <xdr:cNvPr id="1" name="Freccia a destra 1"/>
        <xdr:cNvSpPr>
          <a:spLocks/>
        </xdr:cNvSpPr>
      </xdr:nvSpPr>
      <xdr:spPr>
        <a:xfrm>
          <a:off x="3724275" y="6067425"/>
          <a:ext cx="676275" cy="180975"/>
        </a:xfrm>
        <a:prstGeom prst="rightArrow">
          <a:avLst>
            <a:gd name="adj" fmla="val 37324"/>
          </a:avLst>
        </a:prstGeom>
        <a:solidFill>
          <a:srgbClr val="FF0000"/>
        </a:solidFill>
        <a:ln w="317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S26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7" max="17" width="14.8515625" style="0" customWidth="1"/>
  </cols>
  <sheetData>
    <row r="1" ht="12.75" thickBot="1"/>
    <row r="2" spans="3:17" ht="12">
      <c r="C2" s="518" t="s">
        <v>181</v>
      </c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20"/>
    </row>
    <row r="3" spans="3:17" ht="12.75" thickBot="1">
      <c r="C3" s="521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3"/>
    </row>
    <row r="4" ht="12.75" thickBot="1"/>
    <row r="5" spans="3:4" ht="13.5" thickBot="1">
      <c r="C5" s="527" t="s">
        <v>55</v>
      </c>
      <c r="D5" s="528"/>
    </row>
    <row r="6" ht="12.75" thickBot="1"/>
    <row r="7" spans="2:17" ht="51" customHeight="1" thickBot="1">
      <c r="B7" s="66"/>
      <c r="C7" s="529" t="s">
        <v>177</v>
      </c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1"/>
    </row>
    <row r="8" spans="2:19" ht="20.25" customHeight="1" thickBot="1"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4"/>
      <c r="S8" s="74"/>
    </row>
    <row r="9" spans="3:17" ht="45.75" customHeight="1" thickBot="1">
      <c r="C9" s="524" t="s">
        <v>178</v>
      </c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6"/>
    </row>
    <row r="10" spans="2:19" ht="20.25" customHeight="1" thickBot="1"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4"/>
      <c r="S10" s="74"/>
    </row>
    <row r="11" spans="2:19" ht="35.25" customHeight="1" thickBot="1">
      <c r="B11" s="66"/>
      <c r="C11" s="532" t="s">
        <v>179</v>
      </c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4"/>
      <c r="R11" s="66"/>
      <c r="S11" s="66"/>
    </row>
    <row r="12" ht="12.75" thickBot="1"/>
    <row r="13" spans="3:17" ht="30.75" customHeight="1" thickBot="1">
      <c r="C13" s="535" t="s">
        <v>180</v>
      </c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7"/>
    </row>
    <row r="14" spans="2:12" ht="17.25" customHeight="1">
      <c r="B14" s="66"/>
      <c r="C14" s="67"/>
      <c r="D14" s="67"/>
      <c r="E14" s="67"/>
      <c r="F14" s="67"/>
      <c r="G14" s="67"/>
      <c r="H14" s="67"/>
      <c r="I14" s="67"/>
      <c r="J14" s="67"/>
      <c r="K14" s="66"/>
      <c r="L14" s="66"/>
    </row>
    <row r="15" spans="2:12" ht="17.25" customHeight="1">
      <c r="B15" s="66"/>
      <c r="C15" s="67"/>
      <c r="D15" s="67"/>
      <c r="E15" s="67"/>
      <c r="F15" s="67"/>
      <c r="G15" s="67"/>
      <c r="H15" s="67"/>
      <c r="I15" s="67"/>
      <c r="J15" s="67"/>
      <c r="K15" s="66"/>
      <c r="L15" s="66"/>
    </row>
    <row r="16" spans="2:10" ht="17.25" customHeight="1">
      <c r="B16" s="66"/>
      <c r="J16" s="67"/>
    </row>
    <row r="17" spans="2:10" ht="17.25" customHeight="1">
      <c r="B17" s="66"/>
      <c r="J17" s="67"/>
    </row>
    <row r="18" spans="2:10" ht="17.25" customHeight="1">
      <c r="B18" s="66"/>
      <c r="J18" s="67"/>
    </row>
    <row r="19" spans="2:10" ht="62.25" customHeight="1">
      <c r="B19" s="66"/>
      <c r="J19" s="67"/>
    </row>
    <row r="20" spans="2:15" ht="12">
      <c r="B20" s="66"/>
      <c r="C20" s="67"/>
      <c r="D20" s="67"/>
      <c r="E20" s="67"/>
      <c r="F20" s="67"/>
      <c r="G20" s="67"/>
      <c r="H20" s="67"/>
      <c r="I20" s="67"/>
      <c r="J20" s="67"/>
      <c r="K20" s="66"/>
      <c r="L20" s="66"/>
      <c r="O20" s="153"/>
    </row>
    <row r="21" spans="2:12" ht="12">
      <c r="B21" s="66"/>
      <c r="C21" s="67"/>
      <c r="D21" s="67"/>
      <c r="E21" s="67"/>
      <c r="F21" s="67"/>
      <c r="G21" s="67"/>
      <c r="H21" s="67"/>
      <c r="I21" s="67"/>
      <c r="J21" s="67"/>
      <c r="K21" s="66"/>
      <c r="L21" s="66"/>
    </row>
    <row r="22" spans="2:12" ht="12">
      <c r="B22" s="66"/>
      <c r="C22" s="67"/>
      <c r="D22" s="67"/>
      <c r="E22" s="67"/>
      <c r="F22" s="67"/>
      <c r="G22" s="67"/>
      <c r="H22" s="67"/>
      <c r="I22" s="67"/>
      <c r="J22" s="67"/>
      <c r="K22" s="66"/>
      <c r="L22" s="66"/>
    </row>
    <row r="23" spans="2:12" ht="12">
      <c r="B23" s="66"/>
      <c r="C23" s="67"/>
      <c r="D23" s="67"/>
      <c r="E23" s="67"/>
      <c r="F23" s="67"/>
      <c r="G23" s="67"/>
      <c r="H23" s="67"/>
      <c r="I23" s="67"/>
      <c r="J23" s="67"/>
      <c r="K23" s="66"/>
      <c r="L23" s="66"/>
    </row>
    <row r="24" spans="2:12" ht="12">
      <c r="B24" s="66"/>
      <c r="C24" s="67"/>
      <c r="D24" s="67"/>
      <c r="E24" s="67"/>
      <c r="F24" s="67"/>
      <c r="G24" s="67"/>
      <c r="H24" s="67"/>
      <c r="I24" s="67"/>
      <c r="J24" s="67"/>
      <c r="K24" s="66"/>
      <c r="L24" s="66"/>
    </row>
    <row r="25" spans="2:12" ht="12">
      <c r="B25" s="66"/>
      <c r="C25" s="67"/>
      <c r="D25" s="67"/>
      <c r="E25" s="67"/>
      <c r="F25" s="67"/>
      <c r="G25" s="67"/>
      <c r="H25" s="67"/>
      <c r="I25" s="67"/>
      <c r="J25" s="67"/>
      <c r="K25" s="66"/>
      <c r="L25" s="66"/>
    </row>
    <row r="26" spans="2:12" ht="12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</sheetData>
  <sheetProtection/>
  <mergeCells count="6">
    <mergeCell ref="C2:Q3"/>
    <mergeCell ref="C9:Q9"/>
    <mergeCell ref="C5:D5"/>
    <mergeCell ref="C7:Q7"/>
    <mergeCell ref="C11:Q11"/>
    <mergeCell ref="C13:Q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82"/>
  <sheetViews>
    <sheetView zoomScale="60" zoomScaleNormal="60" zoomScaleSheetLayoutView="100" zoomScalePageLayoutView="0" workbookViewId="0" topLeftCell="B1">
      <selection activeCell="D26" sqref="D26"/>
    </sheetView>
  </sheetViews>
  <sheetFormatPr defaultColWidth="9.140625" defaultRowHeight="12.75"/>
  <cols>
    <col min="1" max="1" width="7.57421875" style="0" customWidth="1"/>
    <col min="2" max="2" width="82.57421875" style="0" customWidth="1"/>
    <col min="3" max="3" width="11.8515625" style="0" customWidth="1"/>
    <col min="4" max="4" width="11.00390625" style="0" customWidth="1"/>
    <col min="5" max="6" width="10.8515625" style="0" customWidth="1"/>
    <col min="7" max="7" width="11.140625" style="0" customWidth="1"/>
    <col min="8" max="8" width="29.7109375" style="0" customWidth="1"/>
    <col min="9" max="9" width="15.57421875" style="0" customWidth="1"/>
    <col min="10" max="10" width="15.8515625" style="0" customWidth="1"/>
    <col min="11" max="11" width="5.57421875" style="0" customWidth="1"/>
    <col min="12" max="12" width="11.421875" style="0" customWidth="1"/>
    <col min="13" max="13" width="10.140625" style="0" customWidth="1"/>
    <col min="14" max="14" width="23.28125" style="0" customWidth="1"/>
    <col min="15" max="15" width="13.28125" style="0" customWidth="1"/>
    <col min="16" max="16" width="24.8515625" style="0" customWidth="1"/>
    <col min="17" max="17" width="5.140625" style="0" customWidth="1"/>
    <col min="18" max="18" width="14.8515625" style="0" customWidth="1"/>
  </cols>
  <sheetData>
    <row r="1" spans="1:10" ht="36.75" customHeight="1" thickBot="1">
      <c r="A1" s="28"/>
      <c r="B1" s="212" t="s">
        <v>2</v>
      </c>
      <c r="C1" s="592" t="s">
        <v>175</v>
      </c>
      <c r="D1" s="593"/>
      <c r="E1" s="593"/>
      <c r="F1" s="593"/>
      <c r="G1" s="593"/>
      <c r="H1" s="593"/>
      <c r="I1" s="593"/>
      <c r="J1" s="594"/>
    </row>
    <row r="2" spans="1:10" ht="22.5" customHeight="1">
      <c r="A2" s="14"/>
      <c r="B2" s="209" t="s">
        <v>98</v>
      </c>
      <c r="C2" s="544" t="s">
        <v>147</v>
      </c>
      <c r="D2" s="545"/>
      <c r="E2" s="545"/>
      <c r="F2" s="545"/>
      <c r="G2" s="545"/>
      <c r="H2" s="545"/>
      <c r="I2" s="545"/>
      <c r="J2" s="546"/>
    </row>
    <row r="3" spans="1:14" ht="49.5" customHeight="1">
      <c r="A3" s="14"/>
      <c r="B3" s="210" t="s">
        <v>99</v>
      </c>
      <c r="C3" s="595"/>
      <c r="D3" s="595"/>
      <c r="E3" s="595"/>
      <c r="F3" s="595"/>
      <c r="G3" s="596" t="s">
        <v>110</v>
      </c>
      <c r="H3" s="576"/>
      <c r="I3" s="602"/>
      <c r="J3" s="603"/>
      <c r="L3" s="586" t="s">
        <v>171</v>
      </c>
      <c r="M3" s="587"/>
      <c r="N3" s="587"/>
    </row>
    <row r="4" spans="1:13" ht="43.5" customHeight="1" thickBot="1">
      <c r="A4" s="14"/>
      <c r="B4" s="210" t="s">
        <v>112</v>
      </c>
      <c r="C4" s="604"/>
      <c r="D4" s="605"/>
      <c r="E4" s="605"/>
      <c r="F4" s="606"/>
      <c r="G4" s="576" t="s">
        <v>111</v>
      </c>
      <c r="H4" s="576"/>
      <c r="I4" s="582"/>
      <c r="J4" s="583"/>
      <c r="L4" s="142"/>
      <c r="M4" s="142"/>
    </row>
    <row r="5" spans="1:18" ht="46.5" customHeight="1" thickBot="1">
      <c r="A5" s="14"/>
      <c r="B5" s="211" t="s">
        <v>113</v>
      </c>
      <c r="C5" s="575" t="s">
        <v>139</v>
      </c>
      <c r="D5" s="575"/>
      <c r="E5" s="575"/>
      <c r="F5" s="575"/>
      <c r="G5" s="584" t="s">
        <v>146</v>
      </c>
      <c r="H5" s="584"/>
      <c r="I5" s="304">
        <v>36</v>
      </c>
      <c r="J5" s="303">
        <f>J47</f>
        <v>0</v>
      </c>
      <c r="K5" s="588" t="s">
        <v>168</v>
      </c>
      <c r="L5" s="589"/>
      <c r="M5" s="589"/>
      <c r="N5" s="590"/>
      <c r="O5" s="220"/>
      <c r="P5" s="218"/>
      <c r="Q5" s="218"/>
      <c r="R5" s="219"/>
    </row>
    <row r="6" spans="1:18" ht="27" customHeight="1" thickBot="1">
      <c r="A6" s="58"/>
      <c r="B6" s="206"/>
      <c r="C6" s="207"/>
      <c r="D6" s="207"/>
      <c r="E6" s="207"/>
      <c r="F6" s="207"/>
      <c r="G6" s="208"/>
      <c r="H6" s="208"/>
      <c r="I6" s="208"/>
      <c r="J6" s="208"/>
      <c r="K6" s="538" t="s">
        <v>145</v>
      </c>
      <c r="L6" s="539"/>
      <c r="M6" s="539"/>
      <c r="N6" s="540"/>
      <c r="O6" s="302"/>
      <c r="P6" s="302"/>
      <c r="Q6" s="221"/>
      <c r="R6" s="221"/>
    </row>
    <row r="7" spans="1:13" ht="13.5" thickBot="1">
      <c r="A7" s="59"/>
      <c r="B7" s="25"/>
      <c r="C7" s="60"/>
      <c r="D7" s="60"/>
      <c r="E7" s="60"/>
      <c r="F7" s="60"/>
      <c r="G7" s="60"/>
      <c r="H7" s="25"/>
      <c r="I7" s="25"/>
      <c r="J7" s="25"/>
      <c r="L7" s="143"/>
      <c r="M7" s="143"/>
    </row>
    <row r="8" spans="1:10" ht="13.5" thickBot="1">
      <c r="A8" s="13"/>
      <c r="B8" s="4" t="s">
        <v>48</v>
      </c>
      <c r="C8" s="248">
        <v>1</v>
      </c>
      <c r="D8" s="248">
        <v>2</v>
      </c>
      <c r="E8" s="248">
        <v>3</v>
      </c>
      <c r="F8" s="5"/>
      <c r="G8" s="5"/>
      <c r="H8" s="23" t="s">
        <v>4</v>
      </c>
      <c r="I8" s="24" t="s">
        <v>7</v>
      </c>
      <c r="J8" s="24" t="s">
        <v>0</v>
      </c>
    </row>
    <row r="9" spans="1:10" ht="4.5" customHeight="1">
      <c r="A9" s="19"/>
      <c r="B9" s="20"/>
      <c r="C9" s="21"/>
      <c r="D9" s="21"/>
      <c r="E9" s="21"/>
      <c r="F9" s="21"/>
      <c r="G9" s="21"/>
      <c r="H9" s="22"/>
      <c r="I9" s="22"/>
      <c r="J9" s="22"/>
    </row>
    <row r="10" spans="1:10" ht="13.5" thickBot="1">
      <c r="A10" s="17"/>
      <c r="B10" s="15"/>
      <c r="C10" s="12"/>
      <c r="D10" s="12"/>
      <c r="E10" s="12"/>
      <c r="F10" s="12"/>
      <c r="G10" s="12"/>
      <c r="H10" s="16"/>
      <c r="I10" s="16"/>
      <c r="J10" s="16"/>
    </row>
    <row r="11" spans="1:10" ht="19.5" customHeight="1" thickBot="1">
      <c r="A11" s="167"/>
      <c r="B11" s="166" t="s">
        <v>156</v>
      </c>
      <c r="C11" s="171"/>
      <c r="D11" s="172"/>
      <c r="E11" s="172"/>
      <c r="F11" s="172"/>
      <c r="G11" s="172"/>
      <c r="H11" s="173"/>
      <c r="I11" s="173"/>
      <c r="J11" s="175"/>
    </row>
    <row r="12" spans="1:10" ht="15" customHeight="1" thickBot="1">
      <c r="A12" s="556"/>
      <c r="B12" s="261" t="s">
        <v>155</v>
      </c>
      <c r="C12" s="163">
        <f>'Calcolo costi personale '!L31</f>
        <v>0</v>
      </c>
      <c r="D12" s="162">
        <f>'Calcolo costi personale '!N31</f>
        <v>0</v>
      </c>
      <c r="E12" s="162">
        <f>'Calcolo costi personale '!P31</f>
        <v>0</v>
      </c>
      <c r="F12" s="228"/>
      <c r="G12" s="229"/>
      <c r="H12" s="145">
        <f>SUM(C12:E12)</f>
        <v>0</v>
      </c>
      <c r="I12" s="563">
        <f>SUM(H12:H14)</f>
        <v>0</v>
      </c>
      <c r="J12" s="599">
        <f>I12+I15</f>
        <v>0</v>
      </c>
    </row>
    <row r="13" spans="1:10" ht="15" customHeight="1" thickBot="1">
      <c r="A13" s="556"/>
      <c r="B13" s="88" t="s">
        <v>159</v>
      </c>
      <c r="C13" s="113">
        <f>'Calcolo costi personale '!$L$48</f>
        <v>0</v>
      </c>
      <c r="D13" s="87">
        <f>'Calcolo costi personale '!$N$48</f>
        <v>0</v>
      </c>
      <c r="E13" s="87">
        <f>'Calcolo costi personale '!$P$48</f>
        <v>0</v>
      </c>
      <c r="F13" s="230"/>
      <c r="G13" s="231"/>
      <c r="H13" s="145">
        <f>SUM(C13:E13)</f>
        <v>0</v>
      </c>
      <c r="I13" s="564"/>
      <c r="J13" s="600"/>
    </row>
    <row r="14" spans="1:10" ht="15" customHeight="1" thickBot="1">
      <c r="A14" s="556"/>
      <c r="B14" s="192" t="s">
        <v>160</v>
      </c>
      <c r="C14" s="164">
        <f>'Calcolo costi personale '!$L$54</f>
        <v>0</v>
      </c>
      <c r="D14" s="165">
        <f>'Calcolo costi personale '!$N$54</f>
        <v>0</v>
      </c>
      <c r="E14" s="165">
        <f>'Calcolo costi personale '!$P$54</f>
        <v>0</v>
      </c>
      <c r="F14" s="232"/>
      <c r="G14" s="233"/>
      <c r="H14" s="145">
        <f>SUM(C14:E14)</f>
        <v>0</v>
      </c>
      <c r="I14" s="565"/>
      <c r="J14" s="600"/>
    </row>
    <row r="15" spans="1:10" ht="15" customHeight="1">
      <c r="A15" s="556"/>
      <c r="B15" s="262" t="s">
        <v>158</v>
      </c>
      <c r="C15" s="251">
        <f>'Calcolo costi personale '!$L$60</f>
        <v>0</v>
      </c>
      <c r="D15" s="252">
        <f>'Calcolo costi personale '!N60</f>
        <v>0</v>
      </c>
      <c r="E15" s="252">
        <f>'Calcolo costi personale '!P60</f>
        <v>0</v>
      </c>
      <c r="F15" s="253"/>
      <c r="G15" s="254"/>
      <c r="H15" s="145">
        <f>SUM(C15:E15)</f>
        <v>0</v>
      </c>
      <c r="I15" s="156">
        <f>H15</f>
        <v>0</v>
      </c>
      <c r="J15" s="600"/>
    </row>
    <row r="16" spans="1:10" ht="15" customHeight="1" thickBot="1">
      <c r="A16" s="556"/>
      <c r="B16" s="222" t="s">
        <v>119</v>
      </c>
      <c r="C16" s="223">
        <f>'Calcolo costi personale '!$L$63</f>
        <v>0</v>
      </c>
      <c r="D16" s="224">
        <f>'Calcolo costi personale '!N63</f>
        <v>0</v>
      </c>
      <c r="E16" s="224">
        <f>'Calcolo costi personale '!P63</f>
        <v>0</v>
      </c>
      <c r="F16" s="224"/>
      <c r="G16" s="225"/>
      <c r="H16" s="226"/>
      <c r="I16" s="227"/>
      <c r="J16" s="601"/>
    </row>
    <row r="17" spans="1:10" ht="15" customHeight="1" thickBot="1">
      <c r="A17" s="556"/>
      <c r="B17" s="249" t="s">
        <v>148</v>
      </c>
      <c r="C17" s="234"/>
      <c r="D17" s="234"/>
      <c r="E17" s="234"/>
      <c r="F17" s="234"/>
      <c r="G17" s="234"/>
      <c r="H17" s="250"/>
      <c r="I17" s="189"/>
      <c r="J17" s="190"/>
    </row>
    <row r="18" spans="1:10" ht="13.5" thickBot="1">
      <c r="A18" s="11"/>
      <c r="B18" s="2"/>
      <c r="C18" s="6"/>
      <c r="D18" s="6"/>
      <c r="E18" s="6"/>
      <c r="F18" s="244"/>
      <c r="G18" s="244"/>
      <c r="H18" s="6"/>
      <c r="I18" s="6"/>
      <c r="J18" s="6"/>
    </row>
    <row r="19" spans="1:10" ht="15.75" customHeight="1" thickBot="1">
      <c r="A19" s="180"/>
      <c r="B19" s="166" t="s">
        <v>149</v>
      </c>
      <c r="C19" s="566"/>
      <c r="D19" s="567"/>
      <c r="E19" s="567"/>
      <c r="F19" s="567"/>
      <c r="G19" s="567"/>
      <c r="H19" s="567"/>
      <c r="I19" s="568"/>
      <c r="J19" s="174"/>
    </row>
    <row r="20" spans="1:10" ht="13.5" thickBot="1">
      <c r="A20" s="180"/>
      <c r="B20" s="184" t="s">
        <v>46</v>
      </c>
      <c r="C20" s="168">
        <f>'attrezzature   '!$F$12</f>
        <v>0</v>
      </c>
      <c r="D20" s="169"/>
      <c r="E20" s="169"/>
      <c r="F20" s="235"/>
      <c r="G20" s="236"/>
      <c r="H20" s="186">
        <f>SUM(C20:E20)</f>
        <v>0</v>
      </c>
      <c r="I20" s="557">
        <f>SUM(H20:H21)</f>
        <v>0</v>
      </c>
      <c r="J20" s="559">
        <f>I20</f>
        <v>0</v>
      </c>
    </row>
    <row r="21" spans="1:10" ht="13.5" thickBot="1">
      <c r="A21" s="180"/>
      <c r="B21" s="185" t="s">
        <v>47</v>
      </c>
      <c r="C21" s="182">
        <f>'attrezzature   '!$F$17</f>
        <v>0</v>
      </c>
      <c r="D21" s="183"/>
      <c r="E21" s="183"/>
      <c r="F21" s="237"/>
      <c r="G21" s="238"/>
      <c r="H21" s="256">
        <f>SUM(C21:E21)</f>
        <v>0</v>
      </c>
      <c r="I21" s="558"/>
      <c r="J21" s="548"/>
    </row>
    <row r="22" spans="1:10" ht="13.5" thickBot="1">
      <c r="A22" s="180"/>
      <c r="B22" s="181" t="s">
        <v>134</v>
      </c>
      <c r="C22" s="187">
        <f>SUM(C20:C21)</f>
        <v>0</v>
      </c>
      <c r="D22" s="187">
        <f>SUM(D20:D21)</f>
        <v>0</v>
      </c>
      <c r="E22" s="187">
        <f>SUM(E20:E21)</f>
        <v>0</v>
      </c>
      <c r="F22" s="239"/>
      <c r="G22" s="255"/>
      <c r="H22" s="144"/>
      <c r="I22" s="188"/>
      <c r="J22" s="67"/>
    </row>
    <row r="23" spans="1:10" ht="13.5" thickBot="1">
      <c r="A23" s="180"/>
      <c r="B23" s="102"/>
      <c r="C23" s="6"/>
      <c r="D23" s="6"/>
      <c r="E23" s="6"/>
      <c r="F23" s="244"/>
      <c r="G23" s="244"/>
      <c r="H23" s="144"/>
      <c r="I23" s="144"/>
      <c r="J23" s="6"/>
    </row>
    <row r="24" spans="1:10" ht="15" customHeight="1" thickBot="1">
      <c r="A24" s="180"/>
      <c r="B24" s="166" t="s">
        <v>150</v>
      </c>
      <c r="C24" s="571"/>
      <c r="D24" s="572"/>
      <c r="E24" s="572"/>
      <c r="F24" s="572"/>
      <c r="G24" s="572"/>
      <c r="H24" s="572"/>
      <c r="I24" s="573"/>
      <c r="J24" s="268"/>
    </row>
    <row r="25" spans="1:10" ht="13.5" thickBot="1">
      <c r="A25" s="180"/>
      <c r="B25" s="170" t="s">
        <v>132</v>
      </c>
      <c r="C25" s="95"/>
      <c r="D25" s="96"/>
      <c r="E25" s="96"/>
      <c r="F25" s="235"/>
      <c r="G25" s="236"/>
      <c r="H25" s="145">
        <f>SUM(C25:E25)</f>
        <v>0</v>
      </c>
      <c r="I25" s="557">
        <f>SUM(H25:H28)</f>
        <v>0</v>
      </c>
      <c r="J25" s="559">
        <f>I25</f>
        <v>0</v>
      </c>
    </row>
    <row r="26" spans="1:10" ht="13.5" thickBot="1">
      <c r="A26" s="180"/>
      <c r="B26" s="265" t="s">
        <v>162</v>
      </c>
      <c r="C26" s="95"/>
      <c r="D26" s="96"/>
      <c r="E26" s="96"/>
      <c r="F26" s="240"/>
      <c r="G26" s="241"/>
      <c r="H26" s="145">
        <f>SUM(C26:E26)</f>
        <v>0</v>
      </c>
      <c r="I26" s="569"/>
      <c r="J26" s="597"/>
    </row>
    <row r="27" spans="1:10" ht="13.5" thickBot="1">
      <c r="A27" s="180"/>
      <c r="B27" s="184" t="s">
        <v>161</v>
      </c>
      <c r="C27" s="95"/>
      <c r="D27" s="96"/>
      <c r="E27" s="96"/>
      <c r="F27" s="245"/>
      <c r="G27" s="264"/>
      <c r="H27" s="145">
        <f>SUM(C27:E27)</f>
        <v>0</v>
      </c>
      <c r="I27" s="569"/>
      <c r="J27" s="597"/>
    </row>
    <row r="28" spans="1:10" ht="13.5" thickBot="1">
      <c r="A28" s="180"/>
      <c r="B28" s="184" t="s">
        <v>183</v>
      </c>
      <c r="C28" s="95"/>
      <c r="D28" s="96"/>
      <c r="E28" s="96"/>
      <c r="F28" s="245"/>
      <c r="G28" s="264"/>
      <c r="H28" s="266">
        <f>SUM(C28:E28)</f>
        <v>0</v>
      </c>
      <c r="I28" s="569"/>
      <c r="J28" s="597"/>
    </row>
    <row r="29" spans="1:10" s="66" customFormat="1" ht="13.5" thickBot="1">
      <c r="A29" s="180"/>
      <c r="B29" s="193" t="s">
        <v>133</v>
      </c>
      <c r="C29" s="194">
        <f>SUM(C25:C28)</f>
        <v>0</v>
      </c>
      <c r="D29" s="194">
        <f>SUM(D25:D28)</f>
        <v>0</v>
      </c>
      <c r="E29" s="194">
        <f>SUM(E25:E28)</f>
        <v>0</v>
      </c>
      <c r="F29" s="239"/>
      <c r="G29" s="239"/>
      <c r="H29" s="267">
        <f>SUM(C29:E29)</f>
        <v>0</v>
      </c>
      <c r="I29" s="570"/>
      <c r="J29" s="598"/>
    </row>
    <row r="30" spans="1:10" s="66" customFormat="1" ht="13.5" thickBot="1">
      <c r="A30" s="180"/>
      <c r="B30" s="101"/>
      <c r="C30" s="29"/>
      <c r="D30" s="29"/>
      <c r="E30" s="29"/>
      <c r="F30" s="245"/>
      <c r="G30" s="245"/>
      <c r="H30" s="144"/>
      <c r="I30" s="176"/>
      <c r="J30" s="177"/>
    </row>
    <row r="31" spans="1:10" ht="16.5" customHeight="1" thickBot="1">
      <c r="A31" s="180"/>
      <c r="B31" s="166" t="s">
        <v>151</v>
      </c>
      <c r="C31" s="560"/>
      <c r="D31" s="561"/>
      <c r="E31" s="561"/>
      <c r="F31" s="561"/>
      <c r="G31" s="561"/>
      <c r="H31" s="561"/>
      <c r="I31" s="562"/>
      <c r="J31" s="178"/>
    </row>
    <row r="32" spans="1:10" ht="13.5" thickBot="1">
      <c r="A32" s="180"/>
      <c r="B32" s="170" t="s">
        <v>163</v>
      </c>
      <c r="C32" s="95"/>
      <c r="D32" s="96"/>
      <c r="E32" s="96"/>
      <c r="F32" s="235"/>
      <c r="G32" s="236"/>
      <c r="H32" s="145">
        <f>SUM(C32:E32)</f>
        <v>0</v>
      </c>
      <c r="I32" s="551">
        <f>SUM(H32+H33)</f>
        <v>0</v>
      </c>
      <c r="J32" s="580">
        <f>I32+I35</f>
        <v>0</v>
      </c>
    </row>
    <row r="33" spans="1:10" ht="13.5" thickBot="1">
      <c r="A33" s="180"/>
      <c r="B33" s="179" t="s">
        <v>164</v>
      </c>
      <c r="C33" s="97"/>
      <c r="D33" s="98"/>
      <c r="E33" s="98"/>
      <c r="F33" s="242"/>
      <c r="G33" s="243"/>
      <c r="H33" s="145">
        <f>SUM(C33:E33)</f>
        <v>0</v>
      </c>
      <c r="I33" s="552"/>
      <c r="J33" s="581"/>
    </row>
    <row r="34" spans="1:10" ht="9" customHeight="1" thickBot="1">
      <c r="A34" s="180"/>
      <c r="B34" s="272"/>
      <c r="C34" s="273"/>
      <c r="D34" s="242"/>
      <c r="E34" s="242"/>
      <c r="F34" s="270"/>
      <c r="G34" s="271"/>
      <c r="H34" s="277"/>
      <c r="I34" s="274"/>
      <c r="J34" s="581"/>
    </row>
    <row r="35" spans="1:10" ht="13.5" thickBot="1">
      <c r="A35" s="180"/>
      <c r="B35" s="269" t="s">
        <v>165</v>
      </c>
      <c r="C35" s="97"/>
      <c r="D35" s="98"/>
      <c r="E35" s="98"/>
      <c r="F35" s="270"/>
      <c r="G35" s="271"/>
      <c r="H35" s="145">
        <f>SUM(C35:E35)</f>
        <v>0</v>
      </c>
      <c r="I35" s="577">
        <f>SUM(H35:H38)</f>
        <v>0</v>
      </c>
      <c r="J35" s="581"/>
    </row>
    <row r="36" spans="1:13" ht="13.5" thickBot="1">
      <c r="A36" s="180"/>
      <c r="B36" s="269" t="s">
        <v>165</v>
      </c>
      <c r="C36" s="97"/>
      <c r="D36" s="98"/>
      <c r="E36" s="98"/>
      <c r="F36" s="270"/>
      <c r="G36" s="271"/>
      <c r="H36" s="145">
        <f>SUM(C36:E36)</f>
        <v>0</v>
      </c>
      <c r="I36" s="578"/>
      <c r="J36" s="581"/>
      <c r="L36" s="143"/>
      <c r="M36" s="143"/>
    </row>
    <row r="37" spans="1:10" ht="13.5" thickBot="1">
      <c r="A37" s="180"/>
      <c r="B37" s="269" t="s">
        <v>165</v>
      </c>
      <c r="C37" s="97"/>
      <c r="D37" s="98"/>
      <c r="E37" s="98"/>
      <c r="F37" s="270"/>
      <c r="G37" s="271"/>
      <c r="H37" s="145">
        <f>SUM(C37:E37)</f>
        <v>0</v>
      </c>
      <c r="I37" s="578"/>
      <c r="J37" s="581"/>
    </row>
    <row r="38" spans="1:10" ht="13.5" thickBot="1">
      <c r="A38" s="180"/>
      <c r="B38" s="269" t="s">
        <v>165</v>
      </c>
      <c r="C38" s="97"/>
      <c r="D38" s="98"/>
      <c r="E38" s="98"/>
      <c r="F38" s="270"/>
      <c r="G38" s="271"/>
      <c r="H38" s="145">
        <f>SUM(C38:E38)</f>
        <v>0</v>
      </c>
      <c r="I38" s="579"/>
      <c r="J38" s="581"/>
    </row>
    <row r="39" spans="1:10" ht="13.5" thickBot="1">
      <c r="A39" s="89"/>
      <c r="B39" s="193" t="s">
        <v>135</v>
      </c>
      <c r="C39" s="194">
        <f>SUM(C32:C38)</f>
        <v>0</v>
      </c>
      <c r="D39" s="194">
        <f>SUM(D32:D38)</f>
        <v>0</v>
      </c>
      <c r="E39" s="194">
        <f>SUM(E32:E38)</f>
        <v>0</v>
      </c>
      <c r="F39" s="239"/>
      <c r="G39" s="239"/>
      <c r="H39" s="278"/>
      <c r="I39" s="291" t="e">
        <f>I35/J52</f>
        <v>#DIV/0!</v>
      </c>
      <c r="J39" s="276"/>
    </row>
    <row r="40" spans="1:10" ht="13.5" thickBot="1">
      <c r="A40" s="11"/>
      <c r="B40" s="102"/>
      <c r="C40" s="29"/>
      <c r="D40" s="29"/>
      <c r="E40" s="29"/>
      <c r="F40" s="29"/>
      <c r="G40" s="29"/>
      <c r="H40" s="30"/>
      <c r="I40" s="260"/>
      <c r="J40" s="275"/>
    </row>
    <row r="41" spans="1:10" ht="18.75" customHeight="1" thickBot="1">
      <c r="A41" s="26" t="s">
        <v>5</v>
      </c>
      <c r="B41" s="27" t="s">
        <v>6</v>
      </c>
      <c r="C41" s="99">
        <f>C12+C13+C14+C15+C22+C29+C39</f>
        <v>0</v>
      </c>
      <c r="D41" s="99">
        <f>D12+D13+D14+D15+D22+D29+D39</f>
        <v>0</v>
      </c>
      <c r="E41" s="99">
        <f>E12+E13+E14+E15+E22+E29+E39</f>
        <v>0</v>
      </c>
      <c r="F41" s="246"/>
      <c r="G41" s="246"/>
      <c r="H41" s="99">
        <f>SUM(C41:G41)</f>
        <v>0</v>
      </c>
      <c r="I41" s="99" t="e">
        <f>SUM(I12:I39)</f>
        <v>#DIV/0!</v>
      </c>
      <c r="J41" s="99">
        <f>SUM(J12:J39)</f>
        <v>0</v>
      </c>
    </row>
    <row r="42" spans="1:10" ht="5.25" customHeight="1" thickBot="1">
      <c r="A42" s="14"/>
      <c r="B42" s="2"/>
      <c r="C42" s="6"/>
      <c r="D42" s="6"/>
      <c r="E42" s="6"/>
      <c r="F42" s="6"/>
      <c r="G42" s="6"/>
      <c r="H42" s="6"/>
      <c r="I42" s="6"/>
      <c r="J42" s="6"/>
    </row>
    <row r="43" spans="1:10" ht="18" customHeight="1" thickBot="1">
      <c r="A43" s="100"/>
      <c r="B43" s="166" t="s">
        <v>153</v>
      </c>
      <c r="C43" s="9"/>
      <c r="D43" s="9"/>
      <c r="E43" s="9"/>
      <c r="F43" s="9"/>
      <c r="G43" s="9"/>
      <c r="H43" s="9"/>
      <c r="I43" s="9"/>
      <c r="J43" s="9"/>
    </row>
    <row r="44" spans="1:10" ht="18.75" customHeight="1">
      <c r="A44" s="100"/>
      <c r="B44" s="549" t="s">
        <v>184</v>
      </c>
      <c r="C44" s="553">
        <f>SUM(C12+C13+C14+C15)*20%</f>
        <v>0</v>
      </c>
      <c r="D44" s="553">
        <f>SUM(D12+D13+D14+D15)*20%</f>
        <v>0</v>
      </c>
      <c r="E44" s="553">
        <f>SUM(E12+E13+E14+E15)*20%</f>
        <v>0</v>
      </c>
      <c r="F44" s="554"/>
      <c r="G44" s="554"/>
      <c r="H44" s="585">
        <f>SUM(C44:G45)</f>
        <v>0</v>
      </c>
      <c r="I44" s="574">
        <f>H44</f>
        <v>0</v>
      </c>
      <c r="J44" s="547">
        <f>H44</f>
        <v>0</v>
      </c>
    </row>
    <row r="45" spans="1:10" ht="18.75" customHeight="1" thickBot="1">
      <c r="A45" s="100"/>
      <c r="B45" s="550"/>
      <c r="C45" s="548"/>
      <c r="D45" s="548"/>
      <c r="E45" s="548"/>
      <c r="F45" s="555"/>
      <c r="G45" s="555"/>
      <c r="H45" s="548"/>
      <c r="I45" s="548"/>
      <c r="J45" s="548"/>
    </row>
    <row r="46" spans="1:10" ht="7.5" customHeight="1" thickBot="1">
      <c r="A46" s="18"/>
      <c r="B46" s="2"/>
      <c r="C46" s="6"/>
      <c r="D46" s="6"/>
      <c r="E46" s="6"/>
      <c r="F46" s="6"/>
      <c r="G46" s="6"/>
      <c r="H46" s="6"/>
      <c r="I46" s="6"/>
      <c r="J46" s="10"/>
    </row>
    <row r="47" spans="1:15" s="3" customFormat="1" ht="55.5" customHeight="1" thickBot="1">
      <c r="A47" s="201"/>
      <c r="B47" s="202" t="s">
        <v>136</v>
      </c>
      <c r="C47" s="56">
        <f>C41+C44</f>
        <v>0</v>
      </c>
      <c r="D47" s="56">
        <f>D41+D44</f>
        <v>0</v>
      </c>
      <c r="E47" s="56">
        <f>E41+E44</f>
        <v>0</v>
      </c>
      <c r="F47" s="247"/>
      <c r="G47" s="247"/>
      <c r="H47" s="55">
        <f>SUM(C47:G47)</f>
        <v>0</v>
      </c>
      <c r="I47" s="55">
        <f>H47</f>
        <v>0</v>
      </c>
      <c r="J47" s="301">
        <f>I47</f>
        <v>0</v>
      </c>
      <c r="K47" s="279"/>
      <c r="L47" s="541" t="s">
        <v>168</v>
      </c>
      <c r="M47" s="542"/>
      <c r="N47" s="542"/>
      <c r="O47" s="543"/>
    </row>
    <row r="48" spans="2:10" ht="18" customHeight="1" thickBot="1">
      <c r="B48" s="1"/>
      <c r="D48" s="8"/>
      <c r="E48" s="8"/>
      <c r="F48" s="8"/>
      <c r="G48" s="8"/>
      <c r="H48" s="8"/>
      <c r="I48" s="8"/>
      <c r="J48" s="8"/>
    </row>
    <row r="49" spans="2:10" ht="15.75" customHeight="1" thickBot="1">
      <c r="B49" s="257" t="s">
        <v>174</v>
      </c>
      <c r="C49" s="101"/>
      <c r="D49" s="101"/>
      <c r="E49" s="8"/>
      <c r="F49" s="8"/>
      <c r="G49" s="8"/>
      <c r="H49" s="8"/>
      <c r="I49" s="8"/>
      <c r="J49" s="8"/>
    </row>
    <row r="50" spans="2:10" ht="18" customHeight="1" thickBot="1">
      <c r="B50" s="263" t="s">
        <v>152</v>
      </c>
      <c r="C50" s="300">
        <f>'CONTRIBUTO AGGIUNTIVO PE-LS'!F18</f>
        <v>0</v>
      </c>
      <c r="D50" s="292"/>
      <c r="E50" s="293"/>
      <c r="F50" s="258"/>
      <c r="G50" s="258"/>
      <c r="H50" s="55">
        <f>SUM(C50:E50)</f>
        <v>0</v>
      </c>
      <c r="I50" s="55">
        <f>H50</f>
        <v>0</v>
      </c>
      <c r="J50" s="55">
        <f>I50</f>
        <v>0</v>
      </c>
    </row>
    <row r="51" spans="2:10" ht="13.5" customHeight="1" thickBot="1">
      <c r="B51" s="1"/>
      <c r="D51" s="8"/>
      <c r="E51" s="8"/>
      <c r="F51" s="8"/>
      <c r="G51" s="8"/>
      <c r="H51" s="8"/>
      <c r="I51" s="8"/>
      <c r="J51" s="8"/>
    </row>
    <row r="52" spans="2:14" ht="24.75" customHeight="1" thickBot="1">
      <c r="B52" s="202" t="s">
        <v>154</v>
      </c>
      <c r="C52" s="56">
        <f>C47+C50</f>
        <v>0</v>
      </c>
      <c r="D52" s="56">
        <f>D47+D50</f>
        <v>0</v>
      </c>
      <c r="E52" s="56">
        <f>E47+E50</f>
        <v>0</v>
      </c>
      <c r="F52" s="247"/>
      <c r="G52" s="247"/>
      <c r="H52" s="55">
        <f>H47+H50</f>
        <v>0</v>
      </c>
      <c r="I52" s="55">
        <f>H52</f>
        <v>0</v>
      </c>
      <c r="J52" s="55">
        <f>I52</f>
        <v>0</v>
      </c>
      <c r="L52" s="591"/>
      <c r="M52" s="591"/>
      <c r="N52" s="591"/>
    </row>
    <row r="53" spans="2:10" ht="18" customHeight="1" thickBot="1">
      <c r="B53" s="1"/>
      <c r="D53" s="8"/>
      <c r="E53" s="8"/>
      <c r="F53" s="8"/>
      <c r="G53" s="8"/>
      <c r="H53" s="8"/>
      <c r="I53" s="8"/>
      <c r="J53" s="8"/>
    </row>
    <row r="54" spans="2:10" ht="33" customHeight="1" thickBot="1">
      <c r="B54" s="294" t="s">
        <v>166</v>
      </c>
      <c r="C54" s="259"/>
      <c r="D54" s="259"/>
      <c r="E54" s="259"/>
      <c r="F54" s="258"/>
      <c r="G54" s="258"/>
      <c r="H54" s="106">
        <f>SUM(C54:E54)</f>
        <v>0</v>
      </c>
      <c r="I54" s="106">
        <f>H54</f>
        <v>0</v>
      </c>
      <c r="J54" s="106">
        <f>I54</f>
        <v>0</v>
      </c>
    </row>
    <row r="55" spans="2:12" ht="18" customHeight="1">
      <c r="B55" s="1"/>
      <c r="D55" s="8"/>
      <c r="E55" s="8"/>
      <c r="F55" s="215"/>
      <c r="G55" s="215"/>
      <c r="H55" s="215"/>
      <c r="I55" s="215"/>
      <c r="J55" s="215"/>
      <c r="K55" s="215"/>
      <c r="L55" s="215"/>
    </row>
    <row r="56" spans="2:12" ht="18" customHeight="1" thickBot="1">
      <c r="B56" s="1"/>
      <c r="D56" s="8"/>
      <c r="E56" s="8"/>
      <c r="F56" s="215"/>
      <c r="G56" s="215"/>
      <c r="H56" s="215"/>
      <c r="I56" s="215"/>
      <c r="J56" s="215"/>
      <c r="K56" s="215"/>
      <c r="L56" s="215"/>
    </row>
    <row r="57" spans="2:10" ht="18" customHeight="1" thickBot="1">
      <c r="B57" s="105" t="s">
        <v>104</v>
      </c>
      <c r="D57" s="8"/>
      <c r="E57" s="8"/>
      <c r="F57" s="299"/>
      <c r="G57" s="299"/>
      <c r="H57" s="299"/>
      <c r="I57" s="299"/>
      <c r="J57" s="299"/>
    </row>
    <row r="58" spans="2:10" ht="19.5" customHeight="1" thickBot="1">
      <c r="B58" s="213" t="s">
        <v>138</v>
      </c>
      <c r="C58" s="107">
        <f>J52</f>
        <v>0</v>
      </c>
      <c r="D58" s="103"/>
      <c r="E58" s="6"/>
      <c r="F58" s="6"/>
      <c r="G58" s="6"/>
      <c r="H58" s="6"/>
      <c r="I58" s="6"/>
      <c r="J58" s="6"/>
    </row>
    <row r="59" spans="2:12" ht="19.5" customHeight="1" thickBot="1">
      <c r="B59" s="112" t="s">
        <v>108</v>
      </c>
      <c r="C59" s="146">
        <f>J12+J20+J25+J32+J50</f>
        <v>0</v>
      </c>
      <c r="D59" s="72"/>
      <c r="E59" s="6"/>
      <c r="F59" s="6"/>
      <c r="G59" s="6"/>
      <c r="H59" s="6"/>
      <c r="I59" s="6"/>
      <c r="J59" s="6"/>
      <c r="K59" s="102"/>
      <c r="L59" s="102"/>
    </row>
    <row r="60" spans="2:12" ht="15.75" customHeight="1">
      <c r="B60" s="111" t="s">
        <v>105</v>
      </c>
      <c r="C60" s="306"/>
      <c r="D60" s="72"/>
      <c r="E60" s="6"/>
      <c r="F60" s="6"/>
      <c r="G60" s="6"/>
      <c r="H60" s="6"/>
      <c r="I60" s="6"/>
      <c r="J60" s="6"/>
      <c r="K60" s="102"/>
      <c r="L60" s="102"/>
    </row>
    <row r="61" spans="2:12" ht="15.75" customHeight="1">
      <c r="B61" s="109" t="s">
        <v>1</v>
      </c>
      <c r="C61" s="307">
        <f>'Calcolo costi personale '!$G$102</f>
        <v>0</v>
      </c>
      <c r="D61" s="8"/>
      <c r="E61" s="6"/>
      <c r="F61" s="6"/>
      <c r="G61" s="6"/>
      <c r="H61" s="6"/>
      <c r="I61" s="6"/>
      <c r="J61" s="6"/>
      <c r="K61" s="102"/>
      <c r="L61" s="102"/>
    </row>
    <row r="62" spans="2:10" ht="15.75" customHeight="1">
      <c r="B62" s="108" t="s">
        <v>3</v>
      </c>
      <c r="C62" s="307">
        <f>'attrezzature   '!$F$20+'CONTRIBUTO AGGIUNTIVO PE-LS'!F20</f>
        <v>0</v>
      </c>
      <c r="D62" s="8"/>
      <c r="E62" s="6"/>
      <c r="F62" s="6"/>
      <c r="G62" s="6"/>
      <c r="H62" s="6"/>
      <c r="I62" s="6"/>
      <c r="J62" s="6"/>
    </row>
    <row r="63" spans="2:10" ht="15.75" customHeight="1">
      <c r="B63" s="109" t="s">
        <v>57</v>
      </c>
      <c r="C63" s="307">
        <f>'Calcolo costi personale '!$I$102</f>
        <v>0</v>
      </c>
      <c r="D63" s="8"/>
      <c r="E63" s="8"/>
      <c r="F63" s="216"/>
      <c r="G63" s="217"/>
      <c r="H63" s="217"/>
      <c r="I63" s="217"/>
      <c r="J63" s="217"/>
    </row>
    <row r="64" spans="2:10" ht="32.25" customHeight="1">
      <c r="B64" s="152" t="s">
        <v>109</v>
      </c>
      <c r="C64" s="147"/>
      <c r="D64" s="151"/>
      <c r="E64" s="86"/>
      <c r="F64" s="217"/>
      <c r="G64" s="217"/>
      <c r="H64" s="217"/>
      <c r="I64" s="217"/>
      <c r="J64" s="217"/>
    </row>
    <row r="65" spans="2:10" ht="15.75" customHeight="1" thickBot="1">
      <c r="B65" s="305" t="s">
        <v>172</v>
      </c>
      <c r="C65" s="308">
        <f>C58*0.035</f>
        <v>0</v>
      </c>
      <c r="D65" s="8"/>
      <c r="E65" s="8"/>
      <c r="F65" s="217"/>
      <c r="G65" s="217"/>
      <c r="H65" s="217"/>
      <c r="I65" s="217"/>
      <c r="J65" s="217"/>
    </row>
    <row r="66" spans="2:10" ht="15.75" customHeight="1" thickBot="1">
      <c r="B66" s="110" t="s">
        <v>106</v>
      </c>
      <c r="C66" s="148">
        <f>SUM(C61:C65)</f>
        <v>0</v>
      </c>
      <c r="D66" s="8"/>
      <c r="E66" s="8"/>
      <c r="F66" s="217"/>
      <c r="G66" s="217"/>
      <c r="H66" s="217"/>
      <c r="I66" s="217"/>
      <c r="J66" s="217"/>
    </row>
    <row r="67" spans="2:10" ht="15.75" customHeight="1" thickBot="1">
      <c r="B67" s="104" t="s">
        <v>101</v>
      </c>
      <c r="C67" s="106">
        <f>SUM(C58-C59-C66)</f>
        <v>0</v>
      </c>
      <c r="D67" s="8"/>
      <c r="E67" s="8"/>
      <c r="F67" s="217"/>
      <c r="G67" s="217"/>
      <c r="H67" s="217"/>
      <c r="I67" s="217"/>
      <c r="J67" s="217"/>
    </row>
    <row r="68" spans="3:10" ht="12.75" thickBot="1">
      <c r="C68" s="7"/>
      <c r="D68" s="7"/>
      <c r="H68" s="7"/>
      <c r="I68" s="7"/>
      <c r="J68" s="7"/>
    </row>
    <row r="69" spans="2:8" ht="21" customHeight="1" thickBot="1">
      <c r="B69" s="214" t="s">
        <v>102</v>
      </c>
      <c r="C69" s="73"/>
      <c r="D69" s="77"/>
      <c r="E69" s="77"/>
      <c r="F69" s="77"/>
      <c r="G69" s="78"/>
      <c r="H69" s="7"/>
    </row>
    <row r="70" spans="2:8" s="3" customFormat="1" ht="21" customHeight="1">
      <c r="B70" s="79"/>
      <c r="C70" s="78"/>
      <c r="D70" s="77"/>
      <c r="E70" s="77"/>
      <c r="F70" s="77"/>
      <c r="G70" s="78"/>
      <c r="H70" s="76"/>
    </row>
    <row r="71" spans="1:10" ht="17.25">
      <c r="A71" s="150" t="s">
        <v>86</v>
      </c>
      <c r="B71" s="149" t="s">
        <v>87</v>
      </c>
      <c r="C71" s="81"/>
      <c r="D71" s="7"/>
      <c r="H71" s="7"/>
      <c r="I71" s="7"/>
      <c r="J71" s="7"/>
    </row>
    <row r="72" spans="1:10" ht="12.75">
      <c r="A72" s="80"/>
      <c r="B72" s="82" t="s">
        <v>88</v>
      </c>
      <c r="C72" s="83">
        <f>SUM(C73:C75)</f>
        <v>12118.11</v>
      </c>
      <c r="D72" s="7"/>
      <c r="H72" s="7"/>
      <c r="I72" s="7"/>
      <c r="J72" s="7"/>
    </row>
    <row r="73" spans="1:10" ht="12">
      <c r="A73" s="80"/>
      <c r="B73" s="84" t="s">
        <v>89</v>
      </c>
      <c r="C73" s="85">
        <v>4039.37</v>
      </c>
      <c r="D73" s="7"/>
      <c r="H73" s="7"/>
      <c r="I73" s="7"/>
      <c r="J73" s="7"/>
    </row>
    <row r="74" spans="1:10" ht="12">
      <c r="A74" s="80"/>
      <c r="B74" s="84" t="s">
        <v>90</v>
      </c>
      <c r="C74" s="85">
        <v>4039.37</v>
      </c>
      <c r="D74" s="7"/>
      <c r="H74" s="7"/>
      <c r="I74" s="7"/>
      <c r="J74" s="7"/>
    </row>
    <row r="75" spans="1:10" ht="12">
      <c r="A75" s="80"/>
      <c r="B75" s="84" t="s">
        <v>91</v>
      </c>
      <c r="C75" s="85">
        <v>4039.37</v>
      </c>
      <c r="D75" s="7"/>
      <c r="H75" s="7"/>
      <c r="I75" s="7"/>
      <c r="J75" s="7"/>
    </row>
    <row r="76" spans="1:10" ht="12">
      <c r="A76" s="80"/>
      <c r="B76" s="80"/>
      <c r="C76" s="80"/>
      <c r="D76" s="7"/>
      <c r="H76" s="7"/>
      <c r="I76" s="7"/>
      <c r="J76" s="7"/>
    </row>
    <row r="77" spans="1:10" ht="17.25">
      <c r="A77" s="150" t="s">
        <v>86</v>
      </c>
      <c r="B77" s="149" t="s">
        <v>92</v>
      </c>
      <c r="C77" s="81"/>
      <c r="D77" s="7"/>
      <c r="H77" s="7"/>
      <c r="I77" s="7"/>
      <c r="J77" s="7"/>
    </row>
    <row r="78" spans="1:10" ht="12.75">
      <c r="A78" s="80"/>
      <c r="B78" s="82" t="s">
        <v>88</v>
      </c>
      <c r="C78" s="83">
        <f>SUM(C79:C81)</f>
        <v>9794.07</v>
      </c>
      <c r="D78" s="7"/>
      <c r="H78" s="7"/>
      <c r="I78" s="7"/>
      <c r="J78" s="7"/>
    </row>
    <row r="79" spans="1:10" ht="12">
      <c r="A79" s="80"/>
      <c r="B79" s="84" t="s">
        <v>89</v>
      </c>
      <c r="C79" s="85">
        <v>3264.69</v>
      </c>
      <c r="D79" s="7"/>
      <c r="H79" s="7"/>
      <c r="I79" s="7"/>
      <c r="J79" s="7"/>
    </row>
    <row r="80" spans="1:10" ht="12">
      <c r="A80" s="80"/>
      <c r="B80" s="84" t="s">
        <v>90</v>
      </c>
      <c r="C80" s="85">
        <v>3264.69</v>
      </c>
      <c r="D80" s="7"/>
      <c r="H80" s="7"/>
      <c r="I80" s="7"/>
      <c r="J80" s="7"/>
    </row>
    <row r="81" spans="1:10" ht="12">
      <c r="A81" s="80"/>
      <c r="B81" s="84" t="s">
        <v>91</v>
      </c>
      <c r="C81" s="85">
        <v>3264.69</v>
      </c>
      <c r="D81" s="7"/>
      <c r="H81" s="7"/>
      <c r="I81" s="7"/>
      <c r="J81" s="7"/>
    </row>
    <row r="82" spans="3:10" ht="12">
      <c r="C82" s="7"/>
      <c r="D82" s="7"/>
      <c r="H82" s="7"/>
      <c r="I82" s="7"/>
      <c r="J82" s="7"/>
    </row>
  </sheetData>
  <sheetProtection password="8C11" sheet="1"/>
  <protectedRanges>
    <protectedRange sqref="C64" name="Intervallo2"/>
    <protectedRange sqref="C3:F4 I3:J5 C50 C32:G38 C25:G28" name="Intervallo1"/>
  </protectedRanges>
  <mergeCells count="37">
    <mergeCell ref="L3:N3"/>
    <mergeCell ref="K5:N5"/>
    <mergeCell ref="L52:N52"/>
    <mergeCell ref="C1:J1"/>
    <mergeCell ref="C3:F3"/>
    <mergeCell ref="G3:H3"/>
    <mergeCell ref="J25:J29"/>
    <mergeCell ref="J12:J16"/>
    <mergeCell ref="I3:J3"/>
    <mergeCell ref="C4:F4"/>
    <mergeCell ref="I44:I45"/>
    <mergeCell ref="C5:F5"/>
    <mergeCell ref="G4:H4"/>
    <mergeCell ref="I35:I38"/>
    <mergeCell ref="J32:J38"/>
    <mergeCell ref="I4:J4"/>
    <mergeCell ref="G5:H5"/>
    <mergeCell ref="F44:F45"/>
    <mergeCell ref="H44:H45"/>
    <mergeCell ref="A12:A17"/>
    <mergeCell ref="I20:I21"/>
    <mergeCell ref="J20:J21"/>
    <mergeCell ref="C31:I31"/>
    <mergeCell ref="I12:I14"/>
    <mergeCell ref="C19:I19"/>
    <mergeCell ref="I25:I29"/>
    <mergeCell ref="C24:I24"/>
    <mergeCell ref="K6:N6"/>
    <mergeCell ref="L47:O47"/>
    <mergeCell ref="C2:J2"/>
    <mergeCell ref="J44:J45"/>
    <mergeCell ref="B44:B45"/>
    <mergeCell ref="I32:I33"/>
    <mergeCell ref="C44:C45"/>
    <mergeCell ref="D44:D45"/>
    <mergeCell ref="E44:E45"/>
    <mergeCell ref="G44:G45"/>
  </mergeCells>
  <conditionalFormatting sqref="C67">
    <cfRule type="cellIs" priority="1" dxfId="0" operator="less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9" scale="4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3:V2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8515625" style="66" customWidth="1"/>
    <col min="2" max="2" width="4.8515625" style="0" customWidth="1"/>
    <col min="3" max="3" width="21.140625" style="0" customWidth="1"/>
    <col min="4" max="4" width="11.140625" style="0" customWidth="1"/>
    <col min="5" max="5" width="35.57421875" style="0" customWidth="1"/>
    <col min="6" max="6" width="13.8515625" style="0" customWidth="1"/>
    <col min="7" max="7" width="15.00390625" style="0" customWidth="1"/>
    <col min="8" max="8" width="12.8515625" style="0" customWidth="1"/>
    <col min="9" max="9" width="13.8515625" style="0" customWidth="1"/>
    <col min="10" max="10" width="12.421875" style="0" customWidth="1"/>
    <col min="11" max="11" width="16.8515625" style="0" customWidth="1"/>
    <col min="12" max="12" width="8.57421875" style="0" customWidth="1"/>
    <col min="13" max="13" width="7.421875" style="0" customWidth="1"/>
    <col min="14" max="14" width="13.8515625" style="0" customWidth="1"/>
    <col min="15" max="15" width="15.57421875" style="0" customWidth="1"/>
    <col min="16" max="16" width="16.8515625" style="0" customWidth="1"/>
  </cols>
  <sheetData>
    <row r="1" ht="9" customHeight="1"/>
    <row r="2" ht="9" customHeight="1" thickBot="1"/>
    <row r="3" spans="3:11" ht="45" customHeight="1" thickBot="1">
      <c r="C3" s="614" t="s">
        <v>141</v>
      </c>
      <c r="D3" s="615"/>
      <c r="E3" s="616"/>
      <c r="F3" s="90" t="s">
        <v>95</v>
      </c>
      <c r="G3" s="90" t="s">
        <v>96</v>
      </c>
      <c r="H3" s="90" t="s">
        <v>97</v>
      </c>
      <c r="I3" s="281"/>
      <c r="J3" s="281"/>
      <c r="K3" s="154" t="s">
        <v>118</v>
      </c>
    </row>
    <row r="4" spans="3:13" ht="19.5" customHeight="1">
      <c r="C4" s="626" t="s">
        <v>117</v>
      </c>
      <c r="D4" s="627"/>
      <c r="E4" s="91" t="s">
        <v>123</v>
      </c>
      <c r="F4" s="195">
        <f>'FIS '!C12</f>
        <v>0</v>
      </c>
      <c r="G4" s="195">
        <f>'FIS '!D12</f>
        <v>0</v>
      </c>
      <c r="H4" s="195">
        <f>'FIS '!E12</f>
        <v>0</v>
      </c>
      <c r="I4" s="282"/>
      <c r="J4" s="282"/>
      <c r="K4" s="195">
        <f>SUM(F4:J4)</f>
        <v>0</v>
      </c>
      <c r="M4" s="611" t="s">
        <v>124</v>
      </c>
    </row>
    <row r="5" spans="3:13" ht="19.5" customHeight="1">
      <c r="C5" s="628"/>
      <c r="D5" s="629"/>
      <c r="E5" s="92" t="s">
        <v>8</v>
      </c>
      <c r="F5" s="280"/>
      <c r="G5" s="280"/>
      <c r="H5" s="280"/>
      <c r="I5" s="280"/>
      <c r="J5" s="280"/>
      <c r="K5" s="280"/>
      <c r="M5" s="612"/>
    </row>
    <row r="6" spans="3:13" ht="19.5" customHeight="1">
      <c r="C6" s="628"/>
      <c r="D6" s="629"/>
      <c r="E6" s="92" t="s">
        <v>114</v>
      </c>
      <c r="F6" s="196">
        <f>'FIS '!C13</f>
        <v>0</v>
      </c>
      <c r="G6" s="196">
        <f>'FIS '!D13</f>
        <v>0</v>
      </c>
      <c r="H6" s="196">
        <f>'FIS '!E13</f>
        <v>0</v>
      </c>
      <c r="I6" s="280"/>
      <c r="J6" s="280"/>
      <c r="K6" s="196">
        <f>SUM(F6:J6)</f>
        <v>0</v>
      </c>
      <c r="M6" s="612"/>
    </row>
    <row r="7" spans="1:13" ht="19.5" customHeight="1">
      <c r="A7" s="607"/>
      <c r="C7" s="628"/>
      <c r="D7" s="629"/>
      <c r="E7" s="92" t="s">
        <v>115</v>
      </c>
      <c r="F7" s="196">
        <f>'FIS '!C14</f>
        <v>0</v>
      </c>
      <c r="G7" s="196">
        <f>'FIS '!D14</f>
        <v>0</v>
      </c>
      <c r="H7" s="196">
        <f>'FIS '!E14</f>
        <v>0</v>
      </c>
      <c r="I7" s="280"/>
      <c r="J7" s="280"/>
      <c r="K7" s="196">
        <f>SUM(F7:J7)</f>
        <v>0</v>
      </c>
      <c r="M7" s="612"/>
    </row>
    <row r="8" spans="1:13" ht="19.5" customHeight="1" thickBot="1">
      <c r="A8" s="607"/>
      <c r="C8" s="630"/>
      <c r="D8" s="631"/>
      <c r="E8" s="93" t="s">
        <v>116</v>
      </c>
      <c r="F8" s="197">
        <f>'FIS '!C15</f>
        <v>0</v>
      </c>
      <c r="G8" s="197">
        <f>'FIS '!D15</f>
        <v>0</v>
      </c>
      <c r="H8" s="197">
        <f>'FIS '!E15</f>
        <v>0</v>
      </c>
      <c r="I8" s="283"/>
      <c r="J8" s="283"/>
      <c r="K8" s="196">
        <f>SUM(F8:J8)</f>
        <v>0</v>
      </c>
      <c r="M8" s="612"/>
    </row>
    <row r="9" spans="1:13" ht="19.5" customHeight="1" thickBot="1">
      <c r="A9" s="607"/>
      <c r="C9" s="632" t="s">
        <v>120</v>
      </c>
      <c r="D9" s="633"/>
      <c r="E9" s="634"/>
      <c r="F9" s="191">
        <f aca="true" t="shared" si="0" ref="F9:K9">SUM(F4:F8)</f>
        <v>0</v>
      </c>
      <c r="G9" s="191">
        <f t="shared" si="0"/>
        <v>0</v>
      </c>
      <c r="H9" s="191">
        <f t="shared" si="0"/>
        <v>0</v>
      </c>
      <c r="I9" s="284"/>
      <c r="J9" s="284"/>
      <c r="K9" s="191">
        <f t="shared" si="0"/>
        <v>0</v>
      </c>
      <c r="M9" s="612"/>
    </row>
    <row r="10" spans="1:13" ht="29.25" customHeight="1" thickBot="1">
      <c r="A10" s="607"/>
      <c r="C10" s="636" t="s">
        <v>121</v>
      </c>
      <c r="D10" s="637"/>
      <c r="E10" s="637"/>
      <c r="F10" s="198">
        <f>'FIS '!C22</f>
        <v>0</v>
      </c>
      <c r="G10" s="199">
        <f>'FIS '!D22</f>
        <v>0</v>
      </c>
      <c r="H10" s="199">
        <f>'FIS '!E22</f>
        <v>0</v>
      </c>
      <c r="I10" s="285"/>
      <c r="J10" s="285"/>
      <c r="K10" s="199">
        <f>SUM(F10:J10)</f>
        <v>0</v>
      </c>
      <c r="M10" s="612"/>
    </row>
    <row r="11" spans="1:13" ht="29.25" customHeight="1" thickBot="1">
      <c r="A11" s="607"/>
      <c r="C11" s="608" t="s">
        <v>125</v>
      </c>
      <c r="D11" s="609"/>
      <c r="E11" s="610"/>
      <c r="F11" s="200">
        <f>'FIS '!C29</f>
        <v>0</v>
      </c>
      <c r="G11" s="198">
        <f>'FIS '!D29</f>
        <v>0</v>
      </c>
      <c r="H11" s="198">
        <f>'FIS '!E29</f>
        <v>0</v>
      </c>
      <c r="I11" s="286"/>
      <c r="J11" s="286"/>
      <c r="K11" s="199">
        <f>SUM(F11:J11)</f>
        <v>0</v>
      </c>
      <c r="M11" s="612"/>
    </row>
    <row r="12" spans="1:13" ht="29.25" customHeight="1" thickBot="1">
      <c r="A12" s="607"/>
      <c r="C12" s="608" t="s">
        <v>126</v>
      </c>
      <c r="D12" s="609"/>
      <c r="E12" s="610"/>
      <c r="F12" s="200">
        <f>'FIS '!C39</f>
        <v>0</v>
      </c>
      <c r="G12" s="198">
        <f>'FIS '!D39</f>
        <v>0</v>
      </c>
      <c r="H12" s="198">
        <f>'FIS '!E39</f>
        <v>0</v>
      </c>
      <c r="I12" s="286"/>
      <c r="J12" s="286"/>
      <c r="K12" s="199">
        <f>SUM(F12:J12)</f>
        <v>0</v>
      </c>
      <c r="M12" s="612"/>
    </row>
    <row r="13" spans="1:15" ht="4.5" customHeight="1" thickBot="1">
      <c r="A13" s="607"/>
      <c r="C13" s="617"/>
      <c r="D13" s="618"/>
      <c r="E13" s="618"/>
      <c r="F13" s="157"/>
      <c r="G13" s="157"/>
      <c r="H13" s="157"/>
      <c r="I13" s="287"/>
      <c r="J13" s="287"/>
      <c r="K13" s="157"/>
      <c r="M13" s="612"/>
      <c r="O13" s="57"/>
    </row>
    <row r="14" spans="1:15" ht="25.5" customHeight="1" thickBot="1">
      <c r="A14" s="607"/>
      <c r="C14" s="619" t="s">
        <v>127</v>
      </c>
      <c r="D14" s="620"/>
      <c r="E14" s="621"/>
      <c r="F14" s="158">
        <f aca="true" t="shared" si="1" ref="F14:K14">F9+F10+F11+F12</f>
        <v>0</v>
      </c>
      <c r="G14" s="158">
        <f>G9+G10+G11+G12</f>
        <v>0</v>
      </c>
      <c r="H14" s="158">
        <f t="shared" si="1"/>
        <v>0</v>
      </c>
      <c r="I14" s="287"/>
      <c r="J14" s="287"/>
      <c r="K14" s="158">
        <f t="shared" si="1"/>
        <v>0</v>
      </c>
      <c r="M14" s="612"/>
      <c r="O14" s="57"/>
    </row>
    <row r="15" spans="1:13" ht="29.25" customHeight="1" thickBot="1">
      <c r="A15" s="607"/>
      <c r="C15" s="608" t="s">
        <v>128</v>
      </c>
      <c r="D15" s="609"/>
      <c r="E15" s="609"/>
      <c r="F15" s="203">
        <f>'FIS '!C44</f>
        <v>0</v>
      </c>
      <c r="G15" s="203">
        <f>'FIS '!D44</f>
        <v>0</v>
      </c>
      <c r="H15" s="203">
        <f>'FIS '!E44</f>
        <v>0</v>
      </c>
      <c r="I15" s="288"/>
      <c r="J15" s="288"/>
      <c r="K15" s="159">
        <f>'FIS '!$I$44</f>
        <v>0</v>
      </c>
      <c r="M15" s="613"/>
    </row>
    <row r="16" spans="3:16" ht="2.25" customHeight="1" thickBot="1">
      <c r="C16" s="608"/>
      <c r="D16" s="635"/>
      <c r="E16" s="635"/>
      <c r="F16" s="155"/>
      <c r="G16" s="155"/>
      <c r="H16" s="155"/>
      <c r="I16" s="289"/>
      <c r="J16" s="289"/>
      <c r="K16" s="155"/>
      <c r="N16" s="94"/>
      <c r="O16" s="94"/>
      <c r="P16" s="94" t="s">
        <v>49</v>
      </c>
    </row>
    <row r="17" spans="3:16" ht="33" customHeight="1" thickBot="1">
      <c r="C17" s="624" t="s">
        <v>129</v>
      </c>
      <c r="D17" s="625"/>
      <c r="E17" s="625"/>
      <c r="F17" s="160">
        <f aca="true" t="shared" si="2" ref="F17:K17">F14+F15</f>
        <v>0</v>
      </c>
      <c r="G17" s="160">
        <f t="shared" si="2"/>
        <v>0</v>
      </c>
      <c r="H17" s="160">
        <f t="shared" si="2"/>
        <v>0</v>
      </c>
      <c r="I17" s="289"/>
      <c r="J17" s="289"/>
      <c r="K17" s="161">
        <f t="shared" si="2"/>
        <v>0</v>
      </c>
      <c r="L17" s="205"/>
      <c r="M17" s="541" t="s">
        <v>168</v>
      </c>
      <c r="N17" s="542"/>
      <c r="O17" s="542"/>
      <c r="P17" s="543"/>
    </row>
    <row r="18" spans="3:11" ht="3" customHeight="1" thickBot="1">
      <c r="C18" s="608"/>
      <c r="D18" s="635"/>
      <c r="E18" s="635"/>
      <c r="F18" s="155"/>
      <c r="G18" s="155"/>
      <c r="H18" s="155"/>
      <c r="I18" s="289"/>
      <c r="J18" s="289"/>
      <c r="K18" s="155"/>
    </row>
    <row r="19" spans="3:11" ht="18.75" customHeight="1" thickBot="1">
      <c r="C19" s="638" t="s">
        <v>130</v>
      </c>
      <c r="D19" s="639"/>
      <c r="E19" s="639"/>
      <c r="F19" s="155"/>
      <c r="G19" s="155"/>
      <c r="H19" s="155"/>
      <c r="I19" s="289"/>
      <c r="J19" s="289"/>
      <c r="K19" s="155"/>
    </row>
    <row r="20" spans="3:22" ht="24.75" customHeight="1" thickBot="1">
      <c r="C20" s="622" t="s">
        <v>131</v>
      </c>
      <c r="D20" s="623"/>
      <c r="E20" s="623"/>
      <c r="F20" s="203">
        <f>'FIS '!C50</f>
        <v>0</v>
      </c>
      <c r="G20" s="203">
        <f>'FIS '!D50</f>
        <v>0</v>
      </c>
      <c r="H20" s="203">
        <f>'FIS '!E50</f>
        <v>0</v>
      </c>
      <c r="I20" s="288"/>
      <c r="J20" s="288"/>
      <c r="K20" s="204">
        <f>SUM(F20:H20)</f>
        <v>0</v>
      </c>
      <c r="M20" s="295" t="s">
        <v>167</v>
      </c>
      <c r="N20" s="296"/>
      <c r="O20" s="296"/>
      <c r="P20" s="296"/>
      <c r="Q20" s="296"/>
      <c r="R20" s="297"/>
      <c r="S20" s="298"/>
      <c r="T20" s="298"/>
      <c r="U20" s="298"/>
      <c r="V20" s="66"/>
    </row>
    <row r="21" spans="9:10" ht="3" customHeight="1" thickBot="1">
      <c r="I21" s="290"/>
      <c r="J21" s="290"/>
    </row>
    <row r="22" spans="3:11" ht="27.75" customHeight="1" thickBot="1">
      <c r="C22" s="624" t="s">
        <v>137</v>
      </c>
      <c r="D22" s="625"/>
      <c r="E22" s="625"/>
      <c r="F22" s="160">
        <f aca="true" t="shared" si="3" ref="F22:K22">F17+F20</f>
        <v>0</v>
      </c>
      <c r="G22" s="160">
        <f t="shared" si="3"/>
        <v>0</v>
      </c>
      <c r="H22" s="160">
        <f t="shared" si="3"/>
        <v>0</v>
      </c>
      <c r="I22" s="289"/>
      <c r="J22" s="289"/>
      <c r="K22" s="161">
        <f t="shared" si="3"/>
        <v>0</v>
      </c>
    </row>
  </sheetData>
  <sheetProtection password="8C11" sheet="1"/>
  <mergeCells count="18">
    <mergeCell ref="C20:E20"/>
    <mergeCell ref="C22:E22"/>
    <mergeCell ref="C4:D8"/>
    <mergeCell ref="C9:E9"/>
    <mergeCell ref="C16:E16"/>
    <mergeCell ref="C15:E15"/>
    <mergeCell ref="C10:E10"/>
    <mergeCell ref="C17:E17"/>
    <mergeCell ref="C18:E18"/>
    <mergeCell ref="C19:E19"/>
    <mergeCell ref="M17:P17"/>
    <mergeCell ref="A7:A15"/>
    <mergeCell ref="C11:E11"/>
    <mergeCell ref="C12:E12"/>
    <mergeCell ref="M4:M15"/>
    <mergeCell ref="C3:E3"/>
    <mergeCell ref="C13:E13"/>
    <mergeCell ref="C14:E14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2:U103"/>
  <sheetViews>
    <sheetView zoomScale="67" zoomScaleNormal="67" workbookViewId="0" topLeftCell="A1">
      <selection activeCell="A8" sqref="A8:A30"/>
    </sheetView>
  </sheetViews>
  <sheetFormatPr defaultColWidth="9.140625" defaultRowHeight="12.75"/>
  <cols>
    <col min="1" max="1" width="7.57421875" style="309" customWidth="1"/>
    <col min="2" max="2" width="4.00390625" style="309" customWidth="1"/>
    <col min="3" max="3" width="50.00390625" style="309" customWidth="1"/>
    <col min="4" max="4" width="18.140625" style="309" customWidth="1"/>
    <col min="5" max="5" width="17.421875" style="309" customWidth="1"/>
    <col min="6" max="6" width="15.140625" style="309" customWidth="1"/>
    <col min="7" max="7" width="13.140625" style="309" customWidth="1"/>
    <col min="8" max="8" width="13.421875" style="309" customWidth="1"/>
    <col min="9" max="9" width="13.8515625" style="309" customWidth="1"/>
    <col min="10" max="10" width="14.57421875" style="309" customWidth="1"/>
    <col min="11" max="11" width="11.140625" style="309" customWidth="1"/>
    <col min="12" max="12" width="15.8515625" style="309" customWidth="1"/>
    <col min="13" max="13" width="11.8515625" style="309" customWidth="1"/>
    <col min="14" max="14" width="14.140625" style="309" customWidth="1"/>
    <col min="15" max="15" width="11.57421875" style="309" customWidth="1"/>
    <col min="16" max="16" width="13.140625" style="309" customWidth="1"/>
    <col min="17" max="17" width="11.8515625" style="309" customWidth="1"/>
    <col min="18" max="18" width="13.421875" style="309" customWidth="1"/>
    <col min="19" max="19" width="11.57421875" style="309" customWidth="1"/>
    <col min="20" max="20" width="13.140625" style="309" customWidth="1"/>
    <col min="21" max="21" width="15.57421875" style="309" customWidth="1"/>
    <col min="22" max="16384" width="8.7109375" style="309" customWidth="1"/>
  </cols>
  <sheetData>
    <row r="1" ht="13.5" thickBot="1"/>
    <row r="2" spans="3:21" ht="38.25" customHeight="1" thickBot="1">
      <c r="C2" s="653" t="s">
        <v>107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5"/>
    </row>
    <row r="3" spans="3:21" ht="32.25" customHeight="1" thickBot="1">
      <c r="C3" s="656" t="s">
        <v>58</v>
      </c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8"/>
    </row>
    <row r="4" spans="3:21" ht="22.5" customHeight="1" thickBot="1">
      <c r="C4" s="659" t="s">
        <v>9</v>
      </c>
      <c r="D4" s="660"/>
      <c r="E4" s="660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2"/>
    </row>
    <row r="5" spans="3:21" ht="27" customHeight="1" thickBot="1">
      <c r="C5" s="663" t="s">
        <v>140</v>
      </c>
      <c r="D5" s="664"/>
      <c r="E5" s="664"/>
      <c r="F5" s="665"/>
      <c r="G5" s="310"/>
      <c r="H5" s="311"/>
      <c r="I5" s="312"/>
      <c r="J5" s="312"/>
      <c r="K5" s="312"/>
      <c r="L5" s="313"/>
      <c r="M5" s="313"/>
      <c r="N5" s="313"/>
      <c r="O5" s="313"/>
      <c r="P5" s="313"/>
      <c r="Q5" s="313"/>
      <c r="R5" s="313"/>
      <c r="S5" s="313"/>
      <c r="T5" s="313"/>
      <c r="U5" s="314"/>
    </row>
    <row r="6" spans="3:21" ht="12.75">
      <c r="C6" s="315"/>
      <c r="D6" s="316"/>
      <c r="E6" s="316"/>
      <c r="F6" s="317"/>
      <c r="G6" s="317"/>
      <c r="H6" s="317"/>
      <c r="I6" s="317"/>
      <c r="J6" s="317"/>
      <c r="K6" s="317"/>
      <c r="L6" s="318"/>
      <c r="M6" s="318"/>
      <c r="N6" s="318"/>
      <c r="O6" s="318"/>
      <c r="P6" s="318"/>
      <c r="Q6" s="318"/>
      <c r="R6" s="318"/>
      <c r="S6" s="318"/>
      <c r="T6" s="318"/>
      <c r="U6" s="319" t="s">
        <v>59</v>
      </c>
    </row>
    <row r="7" spans="3:21" ht="16.5" thickBot="1">
      <c r="C7" s="320"/>
      <c r="D7" s="321"/>
      <c r="E7" s="321"/>
      <c r="F7" s="322"/>
      <c r="G7" s="322"/>
      <c r="H7" s="322"/>
      <c r="I7" s="322"/>
      <c r="J7" s="322"/>
      <c r="K7" s="322"/>
      <c r="L7" s="323"/>
      <c r="M7" s="323"/>
      <c r="N7" s="323"/>
      <c r="O7" s="323"/>
      <c r="P7" s="323"/>
      <c r="Q7" s="323"/>
      <c r="R7" s="323"/>
      <c r="S7" s="323"/>
      <c r="T7" s="323"/>
      <c r="U7" s="324" t="s">
        <v>11</v>
      </c>
    </row>
    <row r="8" spans="1:21" ht="38.25" customHeight="1">
      <c r="A8" s="640" t="s">
        <v>12</v>
      </c>
      <c r="B8" s="325"/>
      <c r="C8" s="326"/>
      <c r="D8" s="321"/>
      <c r="E8" s="321"/>
      <c r="F8" s="327" t="s">
        <v>13</v>
      </c>
      <c r="G8" s="328" t="s">
        <v>60</v>
      </c>
      <c r="H8" s="329"/>
      <c r="I8" s="330" t="s">
        <v>15</v>
      </c>
      <c r="J8" s="331" t="s">
        <v>61</v>
      </c>
      <c r="K8" s="332" t="s">
        <v>16</v>
      </c>
      <c r="L8" s="332" t="s">
        <v>17</v>
      </c>
      <c r="M8" s="332" t="s">
        <v>18</v>
      </c>
      <c r="N8" s="332" t="s">
        <v>19</v>
      </c>
      <c r="O8" s="332" t="s">
        <v>20</v>
      </c>
      <c r="P8" s="332" t="s">
        <v>21</v>
      </c>
      <c r="Q8" s="332" t="s">
        <v>22</v>
      </c>
      <c r="R8" s="332" t="s">
        <v>23</v>
      </c>
      <c r="S8" s="332" t="s">
        <v>24</v>
      </c>
      <c r="T8" s="332" t="s">
        <v>25</v>
      </c>
      <c r="U8" s="333" t="s">
        <v>26</v>
      </c>
    </row>
    <row r="9" spans="1:21" ht="25.5">
      <c r="A9" s="641"/>
      <c r="B9" s="325"/>
      <c r="C9" s="320" t="s">
        <v>27</v>
      </c>
      <c r="D9" s="334" t="s">
        <v>62</v>
      </c>
      <c r="E9" s="335" t="s">
        <v>63</v>
      </c>
      <c r="F9" s="336"/>
      <c r="G9" s="337" t="s">
        <v>142</v>
      </c>
      <c r="H9" s="338"/>
      <c r="I9" s="339"/>
      <c r="J9" s="340"/>
      <c r="K9" s="341"/>
      <c r="L9" s="342"/>
      <c r="M9" s="341"/>
      <c r="N9" s="342"/>
      <c r="O9" s="341"/>
      <c r="P9" s="342"/>
      <c r="Q9" s="341"/>
      <c r="R9" s="342"/>
      <c r="S9" s="341"/>
      <c r="T9" s="343"/>
      <c r="U9" s="344"/>
    </row>
    <row r="10" spans="1:21" ht="12.75">
      <c r="A10" s="641"/>
      <c r="B10" s="325"/>
      <c r="C10" s="345" t="s">
        <v>85</v>
      </c>
      <c r="D10" s="346"/>
      <c r="E10" s="347" t="s">
        <v>30</v>
      </c>
      <c r="F10" s="348"/>
      <c r="G10" s="348"/>
      <c r="H10" s="349"/>
      <c r="I10" s="349">
        <f>F10-H10</f>
        <v>0</v>
      </c>
      <c r="J10" s="350">
        <v>12</v>
      </c>
      <c r="K10" s="351"/>
      <c r="L10" s="352">
        <f>I10/J10*K10</f>
        <v>0</v>
      </c>
      <c r="M10" s="351"/>
      <c r="N10" s="352">
        <f>I10/J10*M10</f>
        <v>0</v>
      </c>
      <c r="O10" s="351"/>
      <c r="P10" s="352">
        <f>I10/J10*O10</f>
        <v>0</v>
      </c>
      <c r="Q10" s="351"/>
      <c r="R10" s="352">
        <f>I10/J10*Q10</f>
        <v>0</v>
      </c>
      <c r="S10" s="351"/>
      <c r="T10" s="353">
        <f>I10/J10*S10</f>
        <v>0</v>
      </c>
      <c r="U10" s="354">
        <f>SUM(L10+N10+P10+R10+T10)</f>
        <v>0</v>
      </c>
    </row>
    <row r="11" spans="1:21" ht="6" customHeight="1">
      <c r="A11" s="641"/>
      <c r="B11" s="325"/>
      <c r="C11" s="355"/>
      <c r="D11" s="347"/>
      <c r="E11" s="347"/>
      <c r="F11" s="349"/>
      <c r="G11" s="349"/>
      <c r="H11" s="349"/>
      <c r="I11" s="349"/>
      <c r="J11" s="349"/>
      <c r="K11" s="351"/>
      <c r="L11" s="352"/>
      <c r="M11" s="351"/>
      <c r="N11" s="352"/>
      <c r="O11" s="351"/>
      <c r="P11" s="352"/>
      <c r="Q11" s="351"/>
      <c r="R11" s="352"/>
      <c r="S11" s="351"/>
      <c r="T11" s="353"/>
      <c r="U11" s="354"/>
    </row>
    <row r="12" spans="1:21" ht="12.75">
      <c r="A12" s="641"/>
      <c r="B12" s="325"/>
      <c r="C12" s="355" t="s">
        <v>64</v>
      </c>
      <c r="D12" s="346"/>
      <c r="E12" s="347" t="s">
        <v>30</v>
      </c>
      <c r="F12" s="349"/>
      <c r="G12" s="349"/>
      <c r="H12" s="349"/>
      <c r="I12" s="349">
        <f aca="true" t="shared" si="0" ref="I12:I21">F12-H12</f>
        <v>0</v>
      </c>
      <c r="J12" s="350">
        <v>12</v>
      </c>
      <c r="K12" s="356"/>
      <c r="L12" s="352">
        <f aca="true" t="shared" si="1" ref="L12:L21">I12/J12*K12</f>
        <v>0</v>
      </c>
      <c r="M12" s="356"/>
      <c r="N12" s="352">
        <f>I12/J12*M12</f>
        <v>0</v>
      </c>
      <c r="O12" s="356"/>
      <c r="P12" s="352">
        <f>I12/J12*O12</f>
        <v>0</v>
      </c>
      <c r="Q12" s="356"/>
      <c r="R12" s="352">
        <f>I12/J12*Q12</f>
        <v>0</v>
      </c>
      <c r="S12" s="357"/>
      <c r="T12" s="353">
        <f>I12/J12*S12</f>
        <v>0</v>
      </c>
      <c r="U12" s="354">
        <f aca="true" t="shared" si="2" ref="U12:U21">SUM(L12+N12+P12+R12+T12)</f>
        <v>0</v>
      </c>
    </row>
    <row r="13" spans="1:21" ht="12.75">
      <c r="A13" s="641"/>
      <c r="B13" s="325"/>
      <c r="C13" s="355" t="s">
        <v>64</v>
      </c>
      <c r="D13" s="347"/>
      <c r="E13" s="347" t="s">
        <v>30</v>
      </c>
      <c r="F13" s="349"/>
      <c r="G13" s="349"/>
      <c r="H13" s="349"/>
      <c r="I13" s="349">
        <f>F13-H13</f>
        <v>0</v>
      </c>
      <c r="J13" s="350">
        <v>12</v>
      </c>
      <c r="K13" s="356"/>
      <c r="L13" s="352">
        <f t="shared" si="1"/>
        <v>0</v>
      </c>
      <c r="M13" s="356"/>
      <c r="N13" s="352">
        <f aca="true" t="shared" si="3" ref="N13:N21">I13/J13*M13</f>
        <v>0</v>
      </c>
      <c r="O13" s="356"/>
      <c r="P13" s="352">
        <f aca="true" t="shared" si="4" ref="P13:P21">I13/J13*O13</f>
        <v>0</v>
      </c>
      <c r="Q13" s="356"/>
      <c r="R13" s="352">
        <f aca="true" t="shared" si="5" ref="R13:R21">I13/J13*Q13</f>
        <v>0</v>
      </c>
      <c r="S13" s="357"/>
      <c r="T13" s="353">
        <f aca="true" t="shared" si="6" ref="T13:T21">I13/J13*S13</f>
        <v>0</v>
      </c>
      <c r="U13" s="354">
        <f>SUM(L13+N13+P13+R13+T13)</f>
        <v>0</v>
      </c>
    </row>
    <row r="14" spans="1:21" ht="12.75">
      <c r="A14" s="641"/>
      <c r="B14" s="325"/>
      <c r="C14" s="355" t="s">
        <v>64</v>
      </c>
      <c r="D14" s="347"/>
      <c r="E14" s="347" t="s">
        <v>30</v>
      </c>
      <c r="F14" s="349"/>
      <c r="G14" s="349"/>
      <c r="H14" s="349"/>
      <c r="I14" s="349">
        <f>F14-H14</f>
        <v>0</v>
      </c>
      <c r="J14" s="350">
        <v>12</v>
      </c>
      <c r="K14" s="356"/>
      <c r="L14" s="352">
        <f t="shared" si="1"/>
        <v>0</v>
      </c>
      <c r="M14" s="356"/>
      <c r="N14" s="352">
        <f t="shared" si="3"/>
        <v>0</v>
      </c>
      <c r="O14" s="356"/>
      <c r="P14" s="352">
        <f t="shared" si="4"/>
        <v>0</v>
      </c>
      <c r="Q14" s="356"/>
      <c r="R14" s="352">
        <f t="shared" si="5"/>
        <v>0</v>
      </c>
      <c r="S14" s="357"/>
      <c r="T14" s="353">
        <f t="shared" si="6"/>
        <v>0</v>
      </c>
      <c r="U14" s="354">
        <f t="shared" si="2"/>
        <v>0</v>
      </c>
    </row>
    <row r="15" spans="1:21" ht="12.75">
      <c r="A15" s="641"/>
      <c r="B15" s="325"/>
      <c r="C15" s="355" t="s">
        <v>65</v>
      </c>
      <c r="D15" s="347"/>
      <c r="E15" s="347" t="s">
        <v>30</v>
      </c>
      <c r="F15" s="349"/>
      <c r="G15" s="349"/>
      <c r="H15" s="349"/>
      <c r="I15" s="349">
        <f>F15-H15</f>
        <v>0</v>
      </c>
      <c r="J15" s="350">
        <v>12</v>
      </c>
      <c r="K15" s="356"/>
      <c r="L15" s="352">
        <f t="shared" si="1"/>
        <v>0</v>
      </c>
      <c r="M15" s="356"/>
      <c r="N15" s="352">
        <f t="shared" si="3"/>
        <v>0</v>
      </c>
      <c r="O15" s="356"/>
      <c r="P15" s="352">
        <f t="shared" si="4"/>
        <v>0</v>
      </c>
      <c r="Q15" s="356"/>
      <c r="R15" s="352">
        <f t="shared" si="5"/>
        <v>0</v>
      </c>
      <c r="S15" s="357"/>
      <c r="T15" s="353">
        <f t="shared" si="6"/>
        <v>0</v>
      </c>
      <c r="U15" s="354">
        <f>SUM(L15+N15+P15+R15+T15)</f>
        <v>0</v>
      </c>
    </row>
    <row r="16" spans="1:21" ht="12.75">
      <c r="A16" s="641"/>
      <c r="B16" s="325"/>
      <c r="C16" s="355" t="s">
        <v>65</v>
      </c>
      <c r="D16" s="347"/>
      <c r="E16" s="347" t="s">
        <v>30</v>
      </c>
      <c r="F16" s="349"/>
      <c r="G16" s="349"/>
      <c r="H16" s="349"/>
      <c r="I16" s="349">
        <f>F16-H16</f>
        <v>0</v>
      </c>
      <c r="J16" s="350">
        <v>12</v>
      </c>
      <c r="K16" s="356"/>
      <c r="L16" s="352">
        <f t="shared" si="1"/>
        <v>0</v>
      </c>
      <c r="M16" s="356"/>
      <c r="N16" s="352">
        <f t="shared" si="3"/>
        <v>0</v>
      </c>
      <c r="O16" s="356"/>
      <c r="P16" s="352">
        <f t="shared" si="4"/>
        <v>0</v>
      </c>
      <c r="Q16" s="356"/>
      <c r="R16" s="352">
        <f t="shared" si="5"/>
        <v>0</v>
      </c>
      <c r="S16" s="357"/>
      <c r="T16" s="353">
        <f t="shared" si="6"/>
        <v>0</v>
      </c>
      <c r="U16" s="354">
        <f t="shared" si="2"/>
        <v>0</v>
      </c>
    </row>
    <row r="17" spans="1:21" ht="12.75">
      <c r="A17" s="641"/>
      <c r="B17" s="325"/>
      <c r="C17" s="355" t="s">
        <v>65</v>
      </c>
      <c r="D17" s="347"/>
      <c r="E17" s="347" t="s">
        <v>30</v>
      </c>
      <c r="F17" s="349"/>
      <c r="G17" s="349"/>
      <c r="H17" s="349"/>
      <c r="I17" s="349">
        <f t="shared" si="0"/>
        <v>0</v>
      </c>
      <c r="J17" s="350">
        <v>12</v>
      </c>
      <c r="K17" s="356"/>
      <c r="L17" s="352">
        <f t="shared" si="1"/>
        <v>0</v>
      </c>
      <c r="M17" s="356"/>
      <c r="N17" s="352">
        <f t="shared" si="3"/>
        <v>0</v>
      </c>
      <c r="O17" s="356"/>
      <c r="P17" s="352">
        <f t="shared" si="4"/>
        <v>0</v>
      </c>
      <c r="Q17" s="356"/>
      <c r="R17" s="352">
        <f t="shared" si="5"/>
        <v>0</v>
      </c>
      <c r="S17" s="357"/>
      <c r="T17" s="353">
        <f t="shared" si="6"/>
        <v>0</v>
      </c>
      <c r="U17" s="354">
        <f t="shared" si="2"/>
        <v>0</v>
      </c>
    </row>
    <row r="18" spans="1:21" ht="12.75">
      <c r="A18" s="641"/>
      <c r="B18" s="325"/>
      <c r="C18" s="355" t="s">
        <v>65</v>
      </c>
      <c r="D18" s="347"/>
      <c r="E18" s="347" t="s">
        <v>30</v>
      </c>
      <c r="F18" s="349"/>
      <c r="G18" s="349"/>
      <c r="H18" s="349"/>
      <c r="I18" s="349">
        <f t="shared" si="0"/>
        <v>0</v>
      </c>
      <c r="J18" s="350">
        <v>12</v>
      </c>
      <c r="K18" s="356"/>
      <c r="L18" s="352">
        <f t="shared" si="1"/>
        <v>0</v>
      </c>
      <c r="M18" s="356"/>
      <c r="N18" s="352">
        <f t="shared" si="3"/>
        <v>0</v>
      </c>
      <c r="O18" s="356"/>
      <c r="P18" s="352">
        <f t="shared" si="4"/>
        <v>0</v>
      </c>
      <c r="Q18" s="356"/>
      <c r="R18" s="352">
        <f t="shared" si="5"/>
        <v>0</v>
      </c>
      <c r="S18" s="357"/>
      <c r="T18" s="353">
        <f t="shared" si="6"/>
        <v>0</v>
      </c>
      <c r="U18" s="354">
        <f>SUM(L18+N18+P18+R18+T18)</f>
        <v>0</v>
      </c>
    </row>
    <row r="19" spans="1:21" ht="12.75">
      <c r="A19" s="641"/>
      <c r="B19" s="325"/>
      <c r="C19" s="355" t="s">
        <v>94</v>
      </c>
      <c r="D19" s="347"/>
      <c r="E19" s="347" t="s">
        <v>30</v>
      </c>
      <c r="F19" s="349"/>
      <c r="G19" s="349"/>
      <c r="H19" s="349"/>
      <c r="I19" s="349">
        <f t="shared" si="0"/>
        <v>0</v>
      </c>
      <c r="J19" s="350">
        <v>12</v>
      </c>
      <c r="K19" s="356"/>
      <c r="L19" s="352">
        <f t="shared" si="1"/>
        <v>0</v>
      </c>
      <c r="M19" s="356"/>
      <c r="N19" s="352">
        <f t="shared" si="3"/>
        <v>0</v>
      </c>
      <c r="O19" s="356"/>
      <c r="P19" s="352">
        <f t="shared" si="4"/>
        <v>0</v>
      </c>
      <c r="Q19" s="356"/>
      <c r="R19" s="352">
        <f t="shared" si="5"/>
        <v>0</v>
      </c>
      <c r="S19" s="357"/>
      <c r="T19" s="353">
        <f t="shared" si="6"/>
        <v>0</v>
      </c>
      <c r="U19" s="354">
        <f t="shared" si="2"/>
        <v>0</v>
      </c>
    </row>
    <row r="20" spans="1:21" ht="12.75">
      <c r="A20" s="641"/>
      <c r="B20" s="325"/>
      <c r="C20" s="355" t="s">
        <v>66</v>
      </c>
      <c r="D20" s="347"/>
      <c r="E20" s="347" t="s">
        <v>30</v>
      </c>
      <c r="F20" s="349"/>
      <c r="G20" s="349"/>
      <c r="H20" s="349"/>
      <c r="I20" s="349">
        <f t="shared" si="0"/>
        <v>0</v>
      </c>
      <c r="J20" s="350">
        <v>12</v>
      </c>
      <c r="K20" s="356"/>
      <c r="L20" s="352">
        <f t="shared" si="1"/>
        <v>0</v>
      </c>
      <c r="M20" s="356"/>
      <c r="N20" s="352">
        <f t="shared" si="3"/>
        <v>0</v>
      </c>
      <c r="O20" s="356"/>
      <c r="P20" s="352">
        <f t="shared" si="4"/>
        <v>0</v>
      </c>
      <c r="Q20" s="356"/>
      <c r="R20" s="352">
        <f t="shared" si="5"/>
        <v>0</v>
      </c>
      <c r="S20" s="357"/>
      <c r="T20" s="353">
        <f t="shared" si="6"/>
        <v>0</v>
      </c>
      <c r="U20" s="354">
        <f t="shared" si="2"/>
        <v>0</v>
      </c>
    </row>
    <row r="21" spans="1:21" ht="12.75">
      <c r="A21" s="641"/>
      <c r="B21" s="325"/>
      <c r="C21" s="355" t="s">
        <v>67</v>
      </c>
      <c r="D21" s="347"/>
      <c r="E21" s="347" t="s">
        <v>30</v>
      </c>
      <c r="F21" s="349"/>
      <c r="G21" s="349"/>
      <c r="H21" s="349"/>
      <c r="I21" s="349">
        <f t="shared" si="0"/>
        <v>0</v>
      </c>
      <c r="J21" s="350">
        <v>12</v>
      </c>
      <c r="K21" s="356"/>
      <c r="L21" s="358">
        <f t="shared" si="1"/>
        <v>0</v>
      </c>
      <c r="M21" s="356"/>
      <c r="N21" s="352">
        <f t="shared" si="3"/>
        <v>0</v>
      </c>
      <c r="O21" s="356"/>
      <c r="P21" s="352">
        <f t="shared" si="4"/>
        <v>0</v>
      </c>
      <c r="Q21" s="356"/>
      <c r="R21" s="352">
        <f t="shared" si="5"/>
        <v>0</v>
      </c>
      <c r="S21" s="357"/>
      <c r="T21" s="353">
        <f t="shared" si="6"/>
        <v>0</v>
      </c>
      <c r="U21" s="359">
        <f t="shared" si="2"/>
        <v>0</v>
      </c>
    </row>
    <row r="22" spans="1:21" ht="20.25" customHeight="1">
      <c r="A22" s="641"/>
      <c r="B22" s="325"/>
      <c r="C22" s="360"/>
      <c r="D22" s="361"/>
      <c r="E22" s="361"/>
      <c r="F22" s="362"/>
      <c r="G22" s="362"/>
      <c r="H22" s="362"/>
      <c r="I22" s="362"/>
      <c r="J22" s="362"/>
      <c r="K22" s="363">
        <f>SUM(K12:K21)</f>
        <v>0</v>
      </c>
      <c r="L22" s="364">
        <f>SUM(L12:L21)</f>
        <v>0</v>
      </c>
      <c r="M22" s="363">
        <f aca="true" t="shared" si="7" ref="M22:T22">SUM(M12:M21)</f>
        <v>0</v>
      </c>
      <c r="N22" s="364">
        <f t="shared" si="7"/>
        <v>0</v>
      </c>
      <c r="O22" s="363">
        <f t="shared" si="7"/>
        <v>0</v>
      </c>
      <c r="P22" s="364">
        <f t="shared" si="7"/>
        <v>0</v>
      </c>
      <c r="Q22" s="363">
        <f t="shared" si="7"/>
        <v>0</v>
      </c>
      <c r="R22" s="364">
        <f t="shared" si="7"/>
        <v>0</v>
      </c>
      <c r="S22" s="363">
        <f t="shared" si="7"/>
        <v>0</v>
      </c>
      <c r="T22" s="364">
        <f t="shared" si="7"/>
        <v>0</v>
      </c>
      <c r="U22" s="365">
        <f>SUM(L22+N22+P22+R22+T22)</f>
        <v>0</v>
      </c>
    </row>
    <row r="23" spans="1:21" ht="7.5" customHeight="1" thickBot="1">
      <c r="A23" s="641"/>
      <c r="B23" s="325"/>
      <c r="C23" s="366"/>
      <c r="D23" s="367"/>
      <c r="E23" s="367"/>
      <c r="F23" s="368"/>
      <c r="G23" s="368"/>
      <c r="H23" s="368"/>
      <c r="I23" s="368"/>
      <c r="J23" s="369"/>
      <c r="K23" s="370"/>
      <c r="L23" s="369"/>
      <c r="M23" s="370"/>
      <c r="N23" s="369"/>
      <c r="O23" s="370"/>
      <c r="P23" s="369"/>
      <c r="Q23" s="370"/>
      <c r="R23" s="369"/>
      <c r="S23" s="370"/>
      <c r="T23" s="369"/>
      <c r="U23" s="371"/>
    </row>
    <row r="24" spans="1:21" ht="20.25" customHeight="1" thickBot="1">
      <c r="A24" s="641"/>
      <c r="B24" s="325"/>
      <c r="C24" s="372" t="s">
        <v>68</v>
      </c>
      <c r="D24" s="373"/>
      <c r="E24" s="373"/>
      <c r="F24" s="374"/>
      <c r="G24" s="374"/>
      <c r="H24" s="374"/>
      <c r="I24" s="374"/>
      <c r="J24" s="375"/>
      <c r="K24" s="376">
        <f>K10+K22</f>
        <v>0</v>
      </c>
      <c r="L24" s="376"/>
      <c r="M24" s="376">
        <f>M10+M22</f>
        <v>0</v>
      </c>
      <c r="N24" s="376"/>
      <c r="O24" s="376">
        <f>O10+O22</f>
        <v>0</v>
      </c>
      <c r="P24" s="376"/>
      <c r="Q24" s="376">
        <f>Q10+Q22</f>
        <v>0</v>
      </c>
      <c r="R24" s="376"/>
      <c r="S24" s="376">
        <f>S10+S22</f>
        <v>0</v>
      </c>
      <c r="T24" s="377"/>
      <c r="U24" s="378">
        <f>U10+U22</f>
        <v>0</v>
      </c>
    </row>
    <row r="25" spans="1:2" ht="13.5" thickBot="1">
      <c r="A25" s="641"/>
      <c r="B25" s="325"/>
    </row>
    <row r="26" spans="1:21" ht="28.5" customHeight="1" thickBot="1">
      <c r="A26" s="641"/>
      <c r="B26" s="325"/>
      <c r="C26" s="643" t="s">
        <v>69</v>
      </c>
      <c r="D26" s="644"/>
      <c r="E26" s="644"/>
      <c r="F26" s="645"/>
      <c r="G26" s="379"/>
      <c r="H26" s="311"/>
      <c r="I26" s="312"/>
      <c r="J26" s="312"/>
      <c r="K26" s="312"/>
      <c r="L26" s="313"/>
      <c r="M26" s="313"/>
      <c r="N26" s="313"/>
      <c r="O26" s="313"/>
      <c r="P26" s="313"/>
      <c r="Q26" s="313"/>
      <c r="R26" s="313"/>
      <c r="S26" s="313"/>
      <c r="T26" s="313"/>
      <c r="U26" s="314"/>
    </row>
    <row r="27" spans="1:21" ht="12.75">
      <c r="A27" s="641"/>
      <c r="B27" s="325"/>
      <c r="C27" s="315"/>
      <c r="D27" s="316"/>
      <c r="E27" s="316"/>
      <c r="F27" s="317"/>
      <c r="G27" s="317"/>
      <c r="H27" s="317"/>
      <c r="I27" s="317"/>
      <c r="J27" s="317"/>
      <c r="K27" s="380"/>
      <c r="L27" s="318"/>
      <c r="M27" s="381"/>
      <c r="N27" s="318"/>
      <c r="O27" s="381"/>
      <c r="P27" s="318"/>
      <c r="Q27" s="381"/>
      <c r="R27" s="318"/>
      <c r="S27" s="381"/>
      <c r="T27" s="318"/>
      <c r="U27" s="319" t="s">
        <v>10</v>
      </c>
    </row>
    <row r="28" spans="1:21" ht="48" customHeight="1">
      <c r="A28" s="641"/>
      <c r="B28" s="325"/>
      <c r="C28" s="320"/>
      <c r="D28" s="321"/>
      <c r="E28" s="321"/>
      <c r="F28" s="322"/>
      <c r="G28" s="382" t="s">
        <v>70</v>
      </c>
      <c r="H28" s="322"/>
      <c r="I28" s="322"/>
      <c r="J28" s="322"/>
      <c r="K28" s="322"/>
      <c r="L28" s="323"/>
      <c r="M28" s="323"/>
      <c r="N28" s="323"/>
      <c r="O28" s="323"/>
      <c r="P28" s="323"/>
      <c r="Q28" s="323"/>
      <c r="R28" s="323"/>
      <c r="S28" s="323"/>
      <c r="T28" s="323"/>
      <c r="U28" s="324" t="s">
        <v>11</v>
      </c>
    </row>
    <row r="29" spans="1:21" ht="35.25" customHeight="1">
      <c r="A29" s="641"/>
      <c r="B29" s="325"/>
      <c r="C29" s="320"/>
      <c r="D29" s="321"/>
      <c r="E29" s="321"/>
      <c r="F29" s="327" t="s">
        <v>13</v>
      </c>
      <c r="G29" s="383" t="s">
        <v>60</v>
      </c>
      <c r="H29" s="329"/>
      <c r="I29" s="330" t="s">
        <v>15</v>
      </c>
      <c r="J29" s="331" t="s">
        <v>71</v>
      </c>
      <c r="K29" s="332" t="s">
        <v>16</v>
      </c>
      <c r="L29" s="332" t="s">
        <v>17</v>
      </c>
      <c r="M29" s="332" t="s">
        <v>18</v>
      </c>
      <c r="N29" s="332" t="s">
        <v>19</v>
      </c>
      <c r="O29" s="332" t="s">
        <v>20</v>
      </c>
      <c r="P29" s="332" t="s">
        <v>21</v>
      </c>
      <c r="Q29" s="384"/>
      <c r="R29" s="384"/>
      <c r="S29" s="384"/>
      <c r="T29" s="384"/>
      <c r="U29" s="333" t="s">
        <v>26</v>
      </c>
    </row>
    <row r="30" spans="1:21" ht="21" customHeight="1" thickBot="1">
      <c r="A30" s="642"/>
      <c r="B30" s="325"/>
      <c r="C30" s="385" t="s">
        <v>27</v>
      </c>
      <c r="D30" s="334" t="s">
        <v>28</v>
      </c>
      <c r="E30" s="386" t="s">
        <v>29</v>
      </c>
      <c r="F30" s="387"/>
      <c r="G30" s="388" t="s">
        <v>142</v>
      </c>
      <c r="H30" s="389"/>
      <c r="I30" s="390"/>
      <c r="J30" s="391"/>
      <c r="K30" s="392"/>
      <c r="L30" s="393"/>
      <c r="M30" s="392"/>
      <c r="N30" s="393"/>
      <c r="O30" s="392"/>
      <c r="P30" s="393"/>
      <c r="Q30" s="394"/>
      <c r="R30" s="395"/>
      <c r="S30" s="394"/>
      <c r="T30" s="396"/>
      <c r="U30" s="397"/>
    </row>
    <row r="31" spans="3:21" ht="20.25" customHeight="1">
      <c r="C31" s="398" t="s">
        <v>169</v>
      </c>
      <c r="D31" s="399" t="s">
        <v>56</v>
      </c>
      <c r="E31" s="400" t="s">
        <v>30</v>
      </c>
      <c r="F31" s="401"/>
      <c r="G31" s="401"/>
      <c r="H31" s="402"/>
      <c r="I31" s="403">
        <f>F31-H31</f>
        <v>0</v>
      </c>
      <c r="J31" s="404">
        <v>12</v>
      </c>
      <c r="K31" s="405"/>
      <c r="L31" s="406">
        <f>I31/J31*K31</f>
        <v>0</v>
      </c>
      <c r="M31" s="407"/>
      <c r="N31" s="406">
        <f>I31/J31*M31</f>
        <v>0</v>
      </c>
      <c r="O31" s="407"/>
      <c r="P31" s="406">
        <f>I31/J31*O31</f>
        <v>0</v>
      </c>
      <c r="Q31" s="408"/>
      <c r="R31" s="408"/>
      <c r="S31" s="408"/>
      <c r="T31" s="409"/>
      <c r="U31" s="410">
        <f>SUM(L31+N31+P31)</f>
        <v>0</v>
      </c>
    </row>
    <row r="32" spans="3:21" ht="12" customHeight="1">
      <c r="C32" s="411"/>
      <c r="D32" s="412"/>
      <c r="E32" s="413"/>
      <c r="F32" s="414"/>
      <c r="G32" s="414"/>
      <c r="H32" s="415"/>
      <c r="I32" s="414"/>
      <c r="J32" s="414"/>
      <c r="K32" s="416"/>
      <c r="L32" s="417"/>
      <c r="M32" s="417"/>
      <c r="N32" s="417"/>
      <c r="O32" s="417"/>
      <c r="P32" s="417"/>
      <c r="Q32" s="408"/>
      <c r="R32" s="408"/>
      <c r="S32" s="408"/>
      <c r="T32" s="409"/>
      <c r="U32" s="418"/>
    </row>
    <row r="33" spans="3:21" ht="12.75">
      <c r="C33" s="419" t="s">
        <v>78</v>
      </c>
      <c r="D33" s="420" t="s">
        <v>56</v>
      </c>
      <c r="E33" s="421" t="s">
        <v>30</v>
      </c>
      <c r="F33" s="431">
        <v>46500</v>
      </c>
      <c r="G33" s="401"/>
      <c r="H33" s="402"/>
      <c r="I33" s="403">
        <f>F33-H33</f>
        <v>46500</v>
      </c>
      <c r="J33" s="404">
        <v>12</v>
      </c>
      <c r="K33" s="404"/>
      <c r="L33" s="422">
        <f>I33/J33*K33</f>
        <v>0</v>
      </c>
      <c r="M33" s="423"/>
      <c r="N33" s="422">
        <f>I33/J33*M33</f>
        <v>0</v>
      </c>
      <c r="O33" s="423"/>
      <c r="P33" s="422">
        <f>I33/J33*O33</f>
        <v>0</v>
      </c>
      <c r="Q33" s="424"/>
      <c r="R33" s="425"/>
      <c r="S33" s="424"/>
      <c r="T33" s="426"/>
      <c r="U33" s="410">
        <f>SUM(L33+N33+P33)</f>
        <v>0</v>
      </c>
    </row>
    <row r="34" spans="3:21" ht="12.75">
      <c r="C34" s="419" t="s">
        <v>78</v>
      </c>
      <c r="D34" s="420" t="s">
        <v>56</v>
      </c>
      <c r="E34" s="421" t="s">
        <v>30</v>
      </c>
      <c r="F34" s="431">
        <v>46500</v>
      </c>
      <c r="G34" s="401"/>
      <c r="H34" s="402"/>
      <c r="I34" s="403">
        <f>F34-H34</f>
        <v>46500</v>
      </c>
      <c r="J34" s="404">
        <v>12</v>
      </c>
      <c r="K34" s="404"/>
      <c r="L34" s="422">
        <f aca="true" t="shared" si="8" ref="L34:L47">I34/J34*K34</f>
        <v>0</v>
      </c>
      <c r="M34" s="423"/>
      <c r="N34" s="422">
        <f aca="true" t="shared" si="9" ref="N34:N47">I34/J34*M34</f>
        <v>0</v>
      </c>
      <c r="O34" s="423"/>
      <c r="P34" s="422">
        <f aca="true" t="shared" si="10" ref="P34:P47">I34/J34*O34</f>
        <v>0</v>
      </c>
      <c r="Q34" s="424"/>
      <c r="R34" s="425"/>
      <c r="S34" s="424"/>
      <c r="T34" s="426"/>
      <c r="U34" s="410">
        <f aca="true" t="shared" si="11" ref="U34:U47">SUM(L34+N34+P34)</f>
        <v>0</v>
      </c>
    </row>
    <row r="35" spans="3:21" ht="12.75">
      <c r="C35" s="419" t="s">
        <v>78</v>
      </c>
      <c r="D35" s="420" t="s">
        <v>56</v>
      </c>
      <c r="E35" s="421" t="s">
        <v>30</v>
      </c>
      <c r="F35" s="431">
        <v>46500</v>
      </c>
      <c r="G35" s="401"/>
      <c r="H35" s="402"/>
      <c r="I35" s="403">
        <f aca="true" t="shared" si="12" ref="I35:I47">F35-H35</f>
        <v>46500</v>
      </c>
      <c r="J35" s="404">
        <v>12</v>
      </c>
      <c r="K35" s="404"/>
      <c r="L35" s="422">
        <f t="shared" si="8"/>
        <v>0</v>
      </c>
      <c r="M35" s="423"/>
      <c r="N35" s="422">
        <f t="shared" si="9"/>
        <v>0</v>
      </c>
      <c r="O35" s="423"/>
      <c r="P35" s="422">
        <f t="shared" si="10"/>
        <v>0</v>
      </c>
      <c r="Q35" s="424"/>
      <c r="R35" s="425"/>
      <c r="S35" s="424"/>
      <c r="T35" s="426"/>
      <c r="U35" s="410">
        <f t="shared" si="11"/>
        <v>0</v>
      </c>
    </row>
    <row r="36" spans="3:21" ht="12.75">
      <c r="C36" s="419" t="s">
        <v>78</v>
      </c>
      <c r="D36" s="420" t="s">
        <v>56</v>
      </c>
      <c r="E36" s="421" t="s">
        <v>30</v>
      </c>
      <c r="F36" s="431">
        <v>46500</v>
      </c>
      <c r="G36" s="401"/>
      <c r="H36" s="402"/>
      <c r="I36" s="403">
        <f t="shared" si="12"/>
        <v>46500</v>
      </c>
      <c r="J36" s="404">
        <v>12</v>
      </c>
      <c r="K36" s="404"/>
      <c r="L36" s="422">
        <f t="shared" si="8"/>
        <v>0</v>
      </c>
      <c r="M36" s="423"/>
      <c r="N36" s="422">
        <f t="shared" si="9"/>
        <v>0</v>
      </c>
      <c r="O36" s="423"/>
      <c r="P36" s="422">
        <f t="shared" si="10"/>
        <v>0</v>
      </c>
      <c r="Q36" s="424"/>
      <c r="R36" s="425"/>
      <c r="S36" s="424"/>
      <c r="T36" s="426"/>
      <c r="U36" s="410">
        <f t="shared" si="11"/>
        <v>0</v>
      </c>
    </row>
    <row r="37" spans="3:21" ht="12.75">
      <c r="C37" s="419" t="s">
        <v>78</v>
      </c>
      <c r="D37" s="420" t="s">
        <v>56</v>
      </c>
      <c r="E37" s="421" t="s">
        <v>30</v>
      </c>
      <c r="F37" s="431">
        <v>46500</v>
      </c>
      <c r="G37" s="401"/>
      <c r="H37" s="402"/>
      <c r="I37" s="403">
        <f t="shared" si="12"/>
        <v>46500</v>
      </c>
      <c r="J37" s="404">
        <v>12</v>
      </c>
      <c r="K37" s="404"/>
      <c r="L37" s="422">
        <f t="shared" si="8"/>
        <v>0</v>
      </c>
      <c r="M37" s="423"/>
      <c r="N37" s="422">
        <f t="shared" si="9"/>
        <v>0</v>
      </c>
      <c r="O37" s="423"/>
      <c r="P37" s="422">
        <f t="shared" si="10"/>
        <v>0</v>
      </c>
      <c r="Q37" s="424"/>
      <c r="R37" s="425"/>
      <c r="S37" s="424"/>
      <c r="T37" s="426"/>
      <c r="U37" s="410">
        <f t="shared" si="11"/>
        <v>0</v>
      </c>
    </row>
    <row r="38" spans="3:21" ht="12.75">
      <c r="C38" s="419" t="s">
        <v>78</v>
      </c>
      <c r="D38" s="420" t="s">
        <v>56</v>
      </c>
      <c r="E38" s="421" t="s">
        <v>30</v>
      </c>
      <c r="F38" s="431">
        <v>46500</v>
      </c>
      <c r="G38" s="401"/>
      <c r="H38" s="402"/>
      <c r="I38" s="403">
        <f t="shared" si="12"/>
        <v>46500</v>
      </c>
      <c r="J38" s="404">
        <v>12</v>
      </c>
      <c r="K38" s="404"/>
      <c r="L38" s="422">
        <f t="shared" si="8"/>
        <v>0</v>
      </c>
      <c r="M38" s="423"/>
      <c r="N38" s="422">
        <f t="shared" si="9"/>
        <v>0</v>
      </c>
      <c r="O38" s="423"/>
      <c r="P38" s="422">
        <f t="shared" si="10"/>
        <v>0</v>
      </c>
      <c r="Q38" s="424"/>
      <c r="R38" s="425"/>
      <c r="S38" s="424"/>
      <c r="T38" s="426"/>
      <c r="U38" s="410">
        <f t="shared" si="11"/>
        <v>0</v>
      </c>
    </row>
    <row r="39" spans="3:21" ht="12.75">
      <c r="C39" s="419" t="s">
        <v>78</v>
      </c>
      <c r="D39" s="420" t="s">
        <v>56</v>
      </c>
      <c r="E39" s="421" t="s">
        <v>30</v>
      </c>
      <c r="F39" s="431">
        <v>46500</v>
      </c>
      <c r="G39" s="401"/>
      <c r="H39" s="402"/>
      <c r="I39" s="403">
        <f t="shared" si="12"/>
        <v>46500</v>
      </c>
      <c r="J39" s="404">
        <v>12</v>
      </c>
      <c r="K39" s="404"/>
      <c r="L39" s="422">
        <f t="shared" si="8"/>
        <v>0</v>
      </c>
      <c r="M39" s="423"/>
      <c r="N39" s="422">
        <f t="shared" si="9"/>
        <v>0</v>
      </c>
      <c r="O39" s="423"/>
      <c r="P39" s="422">
        <f t="shared" si="10"/>
        <v>0</v>
      </c>
      <c r="Q39" s="424"/>
      <c r="R39" s="425"/>
      <c r="S39" s="424"/>
      <c r="T39" s="426"/>
      <c r="U39" s="410">
        <f t="shared" si="11"/>
        <v>0</v>
      </c>
    </row>
    <row r="40" spans="3:21" ht="12.75">
      <c r="C40" s="419" t="s">
        <v>78</v>
      </c>
      <c r="D40" s="420" t="s">
        <v>56</v>
      </c>
      <c r="E40" s="421" t="s">
        <v>30</v>
      </c>
      <c r="F40" s="431">
        <v>46500</v>
      </c>
      <c r="G40" s="401"/>
      <c r="H40" s="402"/>
      <c r="I40" s="403">
        <f t="shared" si="12"/>
        <v>46500</v>
      </c>
      <c r="J40" s="404">
        <v>12</v>
      </c>
      <c r="K40" s="404"/>
      <c r="L40" s="422">
        <f t="shared" si="8"/>
        <v>0</v>
      </c>
      <c r="M40" s="423"/>
      <c r="N40" s="422">
        <f t="shared" si="9"/>
        <v>0</v>
      </c>
      <c r="O40" s="423"/>
      <c r="P40" s="422">
        <f t="shared" si="10"/>
        <v>0</v>
      </c>
      <c r="Q40" s="424"/>
      <c r="R40" s="425"/>
      <c r="S40" s="424"/>
      <c r="T40" s="426"/>
      <c r="U40" s="410">
        <f t="shared" si="11"/>
        <v>0</v>
      </c>
    </row>
    <row r="41" spans="3:21" ht="12.75">
      <c r="C41" s="419" t="s">
        <v>78</v>
      </c>
      <c r="D41" s="420" t="s">
        <v>56</v>
      </c>
      <c r="E41" s="421" t="s">
        <v>30</v>
      </c>
      <c r="F41" s="431">
        <v>46500</v>
      </c>
      <c r="G41" s="401"/>
      <c r="H41" s="402"/>
      <c r="I41" s="403">
        <f t="shared" si="12"/>
        <v>46500</v>
      </c>
      <c r="J41" s="404">
        <v>12</v>
      </c>
      <c r="K41" s="404"/>
      <c r="L41" s="422">
        <f t="shared" si="8"/>
        <v>0</v>
      </c>
      <c r="M41" s="423"/>
      <c r="N41" s="422">
        <f t="shared" si="9"/>
        <v>0</v>
      </c>
      <c r="O41" s="423"/>
      <c r="P41" s="422">
        <f t="shared" si="10"/>
        <v>0</v>
      </c>
      <c r="Q41" s="424"/>
      <c r="R41" s="425"/>
      <c r="S41" s="424"/>
      <c r="T41" s="426"/>
      <c r="U41" s="410">
        <f t="shared" si="11"/>
        <v>0</v>
      </c>
    </row>
    <row r="42" spans="3:21" ht="12.75">
      <c r="C42" s="419" t="s">
        <v>78</v>
      </c>
      <c r="D42" s="420" t="s">
        <v>56</v>
      </c>
      <c r="E42" s="421" t="s">
        <v>30</v>
      </c>
      <c r="F42" s="431">
        <v>46500</v>
      </c>
      <c r="G42" s="401"/>
      <c r="H42" s="402"/>
      <c r="I42" s="403">
        <f t="shared" si="12"/>
        <v>46500</v>
      </c>
      <c r="J42" s="404">
        <v>12</v>
      </c>
      <c r="K42" s="404"/>
      <c r="L42" s="422">
        <f t="shared" si="8"/>
        <v>0</v>
      </c>
      <c r="M42" s="423"/>
      <c r="N42" s="422">
        <f t="shared" si="9"/>
        <v>0</v>
      </c>
      <c r="O42" s="423"/>
      <c r="P42" s="422">
        <f t="shared" si="10"/>
        <v>0</v>
      </c>
      <c r="Q42" s="424"/>
      <c r="R42" s="425"/>
      <c r="S42" s="424"/>
      <c r="T42" s="426"/>
      <c r="U42" s="410">
        <f t="shared" si="11"/>
        <v>0</v>
      </c>
    </row>
    <row r="43" spans="3:21" ht="12.75">
      <c r="C43" s="419" t="s">
        <v>78</v>
      </c>
      <c r="D43" s="420" t="s">
        <v>56</v>
      </c>
      <c r="E43" s="421" t="s">
        <v>30</v>
      </c>
      <c r="F43" s="431">
        <v>46500</v>
      </c>
      <c r="G43" s="401"/>
      <c r="H43" s="402"/>
      <c r="I43" s="403">
        <f t="shared" si="12"/>
        <v>46500</v>
      </c>
      <c r="J43" s="404">
        <v>12</v>
      </c>
      <c r="K43" s="404"/>
      <c r="L43" s="422">
        <f t="shared" si="8"/>
        <v>0</v>
      </c>
      <c r="M43" s="423"/>
      <c r="N43" s="422">
        <f t="shared" si="9"/>
        <v>0</v>
      </c>
      <c r="O43" s="423"/>
      <c r="P43" s="422">
        <f t="shared" si="10"/>
        <v>0</v>
      </c>
      <c r="Q43" s="424"/>
      <c r="R43" s="425"/>
      <c r="S43" s="424"/>
      <c r="T43" s="426"/>
      <c r="U43" s="410">
        <f t="shared" si="11"/>
        <v>0</v>
      </c>
    </row>
    <row r="44" spans="3:21" ht="12.75">
      <c r="C44" s="419" t="s">
        <v>78</v>
      </c>
      <c r="D44" s="420" t="s">
        <v>56</v>
      </c>
      <c r="E44" s="421" t="s">
        <v>30</v>
      </c>
      <c r="F44" s="431">
        <v>46500</v>
      </c>
      <c r="G44" s="401"/>
      <c r="H44" s="402"/>
      <c r="I44" s="403">
        <f t="shared" si="12"/>
        <v>46500</v>
      </c>
      <c r="J44" s="404">
        <v>12</v>
      </c>
      <c r="K44" s="404"/>
      <c r="L44" s="422">
        <f t="shared" si="8"/>
        <v>0</v>
      </c>
      <c r="M44" s="423"/>
      <c r="N44" s="422">
        <f t="shared" si="9"/>
        <v>0</v>
      </c>
      <c r="O44" s="423"/>
      <c r="P44" s="422">
        <f t="shared" si="10"/>
        <v>0</v>
      </c>
      <c r="Q44" s="424"/>
      <c r="R44" s="425"/>
      <c r="S44" s="424"/>
      <c r="T44" s="426"/>
      <c r="U44" s="410">
        <f t="shared" si="11"/>
        <v>0</v>
      </c>
    </row>
    <row r="45" spans="3:21" ht="12.75">
      <c r="C45" s="419" t="s">
        <v>78</v>
      </c>
      <c r="D45" s="420" t="s">
        <v>56</v>
      </c>
      <c r="E45" s="421" t="s">
        <v>30</v>
      </c>
      <c r="F45" s="431">
        <v>46500</v>
      </c>
      <c r="G45" s="401"/>
      <c r="H45" s="402"/>
      <c r="I45" s="403">
        <f t="shared" si="12"/>
        <v>46500</v>
      </c>
      <c r="J45" s="404">
        <v>12</v>
      </c>
      <c r="K45" s="404"/>
      <c r="L45" s="422">
        <f t="shared" si="8"/>
        <v>0</v>
      </c>
      <c r="M45" s="423"/>
      <c r="N45" s="422">
        <f t="shared" si="9"/>
        <v>0</v>
      </c>
      <c r="O45" s="423"/>
      <c r="P45" s="422">
        <f t="shared" si="10"/>
        <v>0</v>
      </c>
      <c r="Q45" s="424"/>
      <c r="R45" s="425"/>
      <c r="S45" s="424"/>
      <c r="T45" s="426"/>
      <c r="U45" s="410">
        <f t="shared" si="11"/>
        <v>0</v>
      </c>
    </row>
    <row r="46" spans="3:21" ht="12.75">
      <c r="C46" s="419" t="s">
        <v>78</v>
      </c>
      <c r="D46" s="420" t="s">
        <v>56</v>
      </c>
      <c r="E46" s="421" t="s">
        <v>30</v>
      </c>
      <c r="F46" s="431">
        <v>46500</v>
      </c>
      <c r="G46" s="401"/>
      <c r="H46" s="402"/>
      <c r="I46" s="403">
        <f t="shared" si="12"/>
        <v>46500</v>
      </c>
      <c r="J46" s="404">
        <v>12</v>
      </c>
      <c r="K46" s="404"/>
      <c r="L46" s="422">
        <f t="shared" si="8"/>
        <v>0</v>
      </c>
      <c r="M46" s="423"/>
      <c r="N46" s="422">
        <f t="shared" si="9"/>
        <v>0</v>
      </c>
      <c r="O46" s="423"/>
      <c r="P46" s="422">
        <f t="shared" si="10"/>
        <v>0</v>
      </c>
      <c r="Q46" s="424"/>
      <c r="R46" s="425"/>
      <c r="S46" s="424"/>
      <c r="T46" s="426"/>
      <c r="U46" s="410">
        <f t="shared" si="11"/>
        <v>0</v>
      </c>
    </row>
    <row r="47" spans="3:21" ht="12.75">
      <c r="C47" s="419" t="s">
        <v>78</v>
      </c>
      <c r="D47" s="420" t="s">
        <v>56</v>
      </c>
      <c r="E47" s="421" t="s">
        <v>30</v>
      </c>
      <c r="F47" s="431">
        <v>46500</v>
      </c>
      <c r="G47" s="401"/>
      <c r="H47" s="402"/>
      <c r="I47" s="403">
        <f t="shared" si="12"/>
        <v>46500</v>
      </c>
      <c r="J47" s="404">
        <v>12</v>
      </c>
      <c r="K47" s="404"/>
      <c r="L47" s="422">
        <f t="shared" si="8"/>
        <v>0</v>
      </c>
      <c r="M47" s="423"/>
      <c r="N47" s="422">
        <f t="shared" si="9"/>
        <v>0</v>
      </c>
      <c r="O47" s="423"/>
      <c r="P47" s="422">
        <f t="shared" si="10"/>
        <v>0</v>
      </c>
      <c r="Q47" s="424"/>
      <c r="R47" s="425"/>
      <c r="S47" s="424"/>
      <c r="T47" s="426"/>
      <c r="U47" s="410">
        <f t="shared" si="11"/>
        <v>0</v>
      </c>
    </row>
    <row r="48" spans="3:21" ht="20.25" customHeight="1">
      <c r="C48" s="427" t="s">
        <v>93</v>
      </c>
      <c r="D48" s="412"/>
      <c r="E48" s="412"/>
      <c r="F48" s="414"/>
      <c r="G48" s="414"/>
      <c r="H48" s="415">
        <f>SUM(H33:H34)</f>
        <v>0</v>
      </c>
      <c r="I48" s="414"/>
      <c r="J48" s="414"/>
      <c r="K48" s="428">
        <f aca="true" t="shared" si="13" ref="K48:U48">SUM(K33:K47)</f>
        <v>0</v>
      </c>
      <c r="L48" s="429">
        <f>SUM(L33:L47)</f>
        <v>0</v>
      </c>
      <c r="M48" s="428">
        <f t="shared" si="13"/>
        <v>0</v>
      </c>
      <c r="N48" s="429">
        <f t="shared" si="13"/>
        <v>0</v>
      </c>
      <c r="O48" s="428">
        <f t="shared" si="13"/>
        <v>0</v>
      </c>
      <c r="P48" s="429">
        <f t="shared" si="13"/>
        <v>0</v>
      </c>
      <c r="Q48" s="430"/>
      <c r="R48" s="425"/>
      <c r="S48" s="430"/>
      <c r="T48" s="425"/>
      <c r="U48" s="429">
        <f t="shared" si="13"/>
        <v>0</v>
      </c>
    </row>
    <row r="49" spans="3:21" ht="12.75">
      <c r="C49" s="419" t="s">
        <v>74</v>
      </c>
      <c r="D49" s="420" t="s">
        <v>56</v>
      </c>
      <c r="E49" s="421" t="s">
        <v>30</v>
      </c>
      <c r="F49" s="431">
        <v>46500</v>
      </c>
      <c r="G49" s="401"/>
      <c r="H49" s="402"/>
      <c r="I49" s="403">
        <f>F49-H49</f>
        <v>46500</v>
      </c>
      <c r="J49" s="404">
        <v>12</v>
      </c>
      <c r="K49" s="404"/>
      <c r="L49" s="422">
        <f>I49/J49*K49</f>
        <v>0</v>
      </c>
      <c r="M49" s="423"/>
      <c r="N49" s="422">
        <f>I49/J49*M49</f>
        <v>0</v>
      </c>
      <c r="O49" s="423"/>
      <c r="P49" s="422">
        <f>I49/J49*O49</f>
        <v>0</v>
      </c>
      <c r="Q49" s="424"/>
      <c r="R49" s="425"/>
      <c r="S49" s="424"/>
      <c r="T49" s="426"/>
      <c r="U49" s="410">
        <f>SUM(L49+N49+P49)</f>
        <v>0</v>
      </c>
    </row>
    <row r="50" spans="3:21" ht="12.75">
      <c r="C50" s="419" t="s">
        <v>74</v>
      </c>
      <c r="D50" s="420" t="s">
        <v>56</v>
      </c>
      <c r="E50" s="421" t="s">
        <v>30</v>
      </c>
      <c r="F50" s="431">
        <v>46500</v>
      </c>
      <c r="G50" s="401"/>
      <c r="H50" s="402"/>
      <c r="I50" s="403">
        <f>F50-H50</f>
        <v>46500</v>
      </c>
      <c r="J50" s="404">
        <v>12</v>
      </c>
      <c r="K50" s="404"/>
      <c r="L50" s="422">
        <f>I50/J50*K50</f>
        <v>0</v>
      </c>
      <c r="M50" s="423"/>
      <c r="N50" s="422">
        <f>I50/J50*M50</f>
        <v>0</v>
      </c>
      <c r="O50" s="423"/>
      <c r="P50" s="422">
        <f>I50/J50*O50</f>
        <v>0</v>
      </c>
      <c r="Q50" s="424"/>
      <c r="R50" s="425"/>
      <c r="S50" s="424"/>
      <c r="T50" s="426"/>
      <c r="U50" s="410">
        <f>SUM(L50+N50+P50)</f>
        <v>0</v>
      </c>
    </row>
    <row r="51" spans="3:21" ht="12.75">
      <c r="C51" s="419" t="s">
        <v>74</v>
      </c>
      <c r="D51" s="420" t="s">
        <v>56</v>
      </c>
      <c r="E51" s="421" t="s">
        <v>30</v>
      </c>
      <c r="F51" s="431">
        <v>46500</v>
      </c>
      <c r="G51" s="401"/>
      <c r="H51" s="402"/>
      <c r="I51" s="403">
        <f>F51-H51</f>
        <v>46500</v>
      </c>
      <c r="J51" s="404">
        <v>12</v>
      </c>
      <c r="K51" s="404"/>
      <c r="L51" s="422">
        <f>I51/J51*K51</f>
        <v>0</v>
      </c>
      <c r="M51" s="423"/>
      <c r="N51" s="422">
        <f>I51/J51*M51</f>
        <v>0</v>
      </c>
      <c r="O51" s="423"/>
      <c r="P51" s="422">
        <f>I51/J51*O51</f>
        <v>0</v>
      </c>
      <c r="Q51" s="424"/>
      <c r="R51" s="425"/>
      <c r="S51" s="424"/>
      <c r="T51" s="426"/>
      <c r="U51" s="410">
        <f>SUM(L51+N51+P51)</f>
        <v>0</v>
      </c>
    </row>
    <row r="52" spans="3:21" ht="12.75">
      <c r="C52" s="419" t="s">
        <v>74</v>
      </c>
      <c r="D52" s="420" t="s">
        <v>56</v>
      </c>
      <c r="E52" s="421" t="s">
        <v>30</v>
      </c>
      <c r="F52" s="431">
        <v>46500</v>
      </c>
      <c r="G52" s="401"/>
      <c r="H52" s="402"/>
      <c r="I52" s="403">
        <f>F52-H52</f>
        <v>46500</v>
      </c>
      <c r="J52" s="404">
        <v>12</v>
      </c>
      <c r="K52" s="404"/>
      <c r="L52" s="422">
        <f>I52/J52*K52</f>
        <v>0</v>
      </c>
      <c r="M52" s="423"/>
      <c r="N52" s="422">
        <f>I52/J52*M52</f>
        <v>0</v>
      </c>
      <c r="O52" s="423"/>
      <c r="P52" s="422">
        <f>I52/J52*O52</f>
        <v>0</v>
      </c>
      <c r="Q52" s="424"/>
      <c r="R52" s="425"/>
      <c r="S52" s="424"/>
      <c r="T52" s="426"/>
      <c r="U52" s="410">
        <f>SUM(L52+N52+P52)</f>
        <v>0</v>
      </c>
    </row>
    <row r="53" spans="3:21" ht="12.75">
      <c r="C53" s="419" t="s">
        <v>74</v>
      </c>
      <c r="D53" s="420" t="s">
        <v>56</v>
      </c>
      <c r="E53" s="421" t="s">
        <v>30</v>
      </c>
      <c r="F53" s="431">
        <v>46500</v>
      </c>
      <c r="G53" s="401"/>
      <c r="H53" s="402"/>
      <c r="I53" s="403">
        <f>F53-H53</f>
        <v>46500</v>
      </c>
      <c r="J53" s="404">
        <v>12</v>
      </c>
      <c r="K53" s="404"/>
      <c r="L53" s="422">
        <f>I53/J53*K53</f>
        <v>0</v>
      </c>
      <c r="M53" s="423"/>
      <c r="N53" s="422">
        <f>I53/J53*M53</f>
        <v>0</v>
      </c>
      <c r="O53" s="423"/>
      <c r="P53" s="422">
        <f>I53/J53*O53</f>
        <v>0</v>
      </c>
      <c r="Q53" s="424"/>
      <c r="R53" s="425"/>
      <c r="S53" s="424"/>
      <c r="T53" s="426"/>
      <c r="U53" s="410">
        <f>SUM(L53+N53+P53)</f>
        <v>0</v>
      </c>
    </row>
    <row r="54" spans="3:21" ht="20.25" customHeight="1">
      <c r="C54" s="427" t="s">
        <v>75</v>
      </c>
      <c r="D54" s="412"/>
      <c r="E54" s="412"/>
      <c r="F54" s="414"/>
      <c r="G54" s="414"/>
      <c r="H54" s="415"/>
      <c r="I54" s="414"/>
      <c r="J54" s="414"/>
      <c r="K54" s="428">
        <f>SUM(K49:K53)</f>
        <v>0</v>
      </c>
      <c r="L54" s="429">
        <f>SUM(L49:L53)</f>
        <v>0</v>
      </c>
      <c r="M54" s="428">
        <f aca="true" t="shared" si="14" ref="M54:U54">SUM(M49:M53)</f>
        <v>0</v>
      </c>
      <c r="N54" s="429">
        <f t="shared" si="14"/>
        <v>0</v>
      </c>
      <c r="O54" s="428">
        <f t="shared" si="14"/>
        <v>0</v>
      </c>
      <c r="P54" s="429">
        <f t="shared" si="14"/>
        <v>0</v>
      </c>
      <c r="Q54" s="430"/>
      <c r="R54" s="425"/>
      <c r="S54" s="430"/>
      <c r="T54" s="425"/>
      <c r="U54" s="429">
        <f t="shared" si="14"/>
        <v>0</v>
      </c>
    </row>
    <row r="55" spans="3:21" ht="12.75">
      <c r="C55" s="419" t="s">
        <v>173</v>
      </c>
      <c r="D55" s="420" t="s">
        <v>56</v>
      </c>
      <c r="E55" s="421" t="s">
        <v>30</v>
      </c>
      <c r="F55" s="431">
        <v>46500</v>
      </c>
      <c r="G55" s="401"/>
      <c r="H55" s="402"/>
      <c r="I55" s="403">
        <f>F55-H55</f>
        <v>46500</v>
      </c>
      <c r="J55" s="404">
        <v>12</v>
      </c>
      <c r="K55" s="404"/>
      <c r="L55" s="422">
        <f>I55/J55*K55</f>
        <v>0</v>
      </c>
      <c r="M55" s="404"/>
      <c r="N55" s="422">
        <f>I55/J55*M55</f>
        <v>0</v>
      </c>
      <c r="O55" s="404"/>
      <c r="P55" s="422">
        <f>I55/J55*O55</f>
        <v>0</v>
      </c>
      <c r="Q55" s="432"/>
      <c r="R55" s="425"/>
      <c r="S55" s="432"/>
      <c r="T55" s="426"/>
      <c r="U55" s="410">
        <f>SUM(L55+N55+P55)</f>
        <v>0</v>
      </c>
    </row>
    <row r="56" spans="3:21" ht="12.75">
      <c r="C56" s="419" t="s">
        <v>173</v>
      </c>
      <c r="D56" s="420" t="s">
        <v>56</v>
      </c>
      <c r="E56" s="421" t="s">
        <v>30</v>
      </c>
      <c r="F56" s="431">
        <v>46500</v>
      </c>
      <c r="G56" s="401"/>
      <c r="H56" s="402"/>
      <c r="I56" s="403">
        <f>F56-H56</f>
        <v>46500</v>
      </c>
      <c r="J56" s="404">
        <v>12</v>
      </c>
      <c r="K56" s="404"/>
      <c r="L56" s="422">
        <f>I56/J56*K56</f>
        <v>0</v>
      </c>
      <c r="M56" s="404"/>
      <c r="N56" s="422">
        <f>I56/J56*M56</f>
        <v>0</v>
      </c>
      <c r="O56" s="404"/>
      <c r="P56" s="422">
        <f>I56/J56*O56</f>
        <v>0</v>
      </c>
      <c r="Q56" s="432"/>
      <c r="R56" s="425"/>
      <c r="S56" s="432"/>
      <c r="T56" s="426"/>
      <c r="U56" s="410">
        <f>SUM(L56+N56+P56)</f>
        <v>0</v>
      </c>
    </row>
    <row r="57" spans="3:21" ht="12.75">
      <c r="C57" s="419" t="s">
        <v>173</v>
      </c>
      <c r="D57" s="420" t="s">
        <v>56</v>
      </c>
      <c r="E57" s="421" t="s">
        <v>30</v>
      </c>
      <c r="F57" s="431">
        <v>46500</v>
      </c>
      <c r="G57" s="401"/>
      <c r="H57" s="402"/>
      <c r="I57" s="403">
        <f>F57-H57</f>
        <v>46500</v>
      </c>
      <c r="J57" s="404">
        <v>12</v>
      </c>
      <c r="K57" s="404"/>
      <c r="L57" s="422">
        <f>I57/J57*K57</f>
        <v>0</v>
      </c>
      <c r="M57" s="404"/>
      <c r="N57" s="422">
        <f>I57/J57*M57</f>
        <v>0</v>
      </c>
      <c r="O57" s="404"/>
      <c r="P57" s="422">
        <f>I57/J57*O57</f>
        <v>0</v>
      </c>
      <c r="Q57" s="432"/>
      <c r="R57" s="425"/>
      <c r="S57" s="432"/>
      <c r="T57" s="426"/>
      <c r="U57" s="410">
        <f>SUM(L57+N57+P57)</f>
        <v>0</v>
      </c>
    </row>
    <row r="58" spans="3:21" ht="12.75">
      <c r="C58" s="419" t="s">
        <v>173</v>
      </c>
      <c r="D58" s="420" t="s">
        <v>56</v>
      </c>
      <c r="E58" s="421" t="s">
        <v>30</v>
      </c>
      <c r="F58" s="431">
        <v>46500</v>
      </c>
      <c r="G58" s="401"/>
      <c r="H58" s="402"/>
      <c r="I58" s="403">
        <f>F58-H58</f>
        <v>46500</v>
      </c>
      <c r="J58" s="404">
        <v>12</v>
      </c>
      <c r="K58" s="404"/>
      <c r="L58" s="422">
        <f>I58/J58*K58</f>
        <v>0</v>
      </c>
      <c r="M58" s="404"/>
      <c r="N58" s="422">
        <f>I58/J58*M58</f>
        <v>0</v>
      </c>
      <c r="O58" s="404"/>
      <c r="P58" s="422">
        <f>I58/J58*O58</f>
        <v>0</v>
      </c>
      <c r="Q58" s="432"/>
      <c r="R58" s="425"/>
      <c r="S58" s="432"/>
      <c r="T58" s="426"/>
      <c r="U58" s="410">
        <f>SUM(L58+N58+P58)</f>
        <v>0</v>
      </c>
    </row>
    <row r="59" spans="3:21" ht="12.75">
      <c r="C59" s="419" t="s">
        <v>173</v>
      </c>
      <c r="D59" s="420" t="s">
        <v>56</v>
      </c>
      <c r="E59" s="421" t="s">
        <v>30</v>
      </c>
      <c r="F59" s="431">
        <v>46500</v>
      </c>
      <c r="G59" s="401"/>
      <c r="H59" s="402"/>
      <c r="I59" s="403">
        <f>F59-H59</f>
        <v>46500</v>
      </c>
      <c r="J59" s="404">
        <v>12</v>
      </c>
      <c r="K59" s="404"/>
      <c r="L59" s="422">
        <f>I59/J59*K59</f>
        <v>0</v>
      </c>
      <c r="M59" s="404"/>
      <c r="N59" s="422">
        <f>I59/J59*M59</f>
        <v>0</v>
      </c>
      <c r="O59" s="404"/>
      <c r="P59" s="422">
        <f>I59/J59*O59</f>
        <v>0</v>
      </c>
      <c r="Q59" s="432"/>
      <c r="R59" s="425"/>
      <c r="S59" s="432"/>
      <c r="T59" s="426"/>
      <c r="U59" s="410">
        <f>SUM(L59+N59+P59)</f>
        <v>0</v>
      </c>
    </row>
    <row r="60" spans="3:21" ht="22.5" customHeight="1">
      <c r="C60" s="427" t="s">
        <v>157</v>
      </c>
      <c r="D60" s="412"/>
      <c r="E60" s="412"/>
      <c r="F60" s="414"/>
      <c r="G60" s="414"/>
      <c r="H60" s="415">
        <f>SUM(H55:H59)</f>
        <v>0</v>
      </c>
      <c r="I60" s="414"/>
      <c r="J60" s="414"/>
      <c r="K60" s="428">
        <f>SUM(K55:K59)</f>
        <v>0</v>
      </c>
      <c r="L60" s="429">
        <f>SUM(L55:L59)</f>
        <v>0</v>
      </c>
      <c r="M60" s="428">
        <f aca="true" t="shared" si="15" ref="M60:U60">SUM(M55:M59)</f>
        <v>0</v>
      </c>
      <c r="N60" s="429">
        <f t="shared" si="15"/>
        <v>0</v>
      </c>
      <c r="O60" s="428">
        <f t="shared" si="15"/>
        <v>0</v>
      </c>
      <c r="P60" s="429">
        <f t="shared" si="15"/>
        <v>0</v>
      </c>
      <c r="Q60" s="430"/>
      <c r="R60" s="425"/>
      <c r="S60" s="430"/>
      <c r="T60" s="425"/>
      <c r="U60" s="429">
        <f t="shared" si="15"/>
        <v>0</v>
      </c>
    </row>
    <row r="61" spans="3:21" ht="12.75">
      <c r="C61" s="433" t="s">
        <v>119</v>
      </c>
      <c r="D61" s="434" t="s">
        <v>56</v>
      </c>
      <c r="E61" s="434" t="s">
        <v>30</v>
      </c>
      <c r="F61" s="435"/>
      <c r="G61" s="435"/>
      <c r="H61" s="436"/>
      <c r="I61" s="435">
        <f>F61-H61</f>
        <v>0</v>
      </c>
      <c r="J61" s="432">
        <v>12</v>
      </c>
      <c r="K61" s="432"/>
      <c r="L61" s="425">
        <f>I61/J61*K61</f>
        <v>0</v>
      </c>
      <c r="M61" s="424"/>
      <c r="N61" s="425">
        <f>I61/J61*M61</f>
        <v>0</v>
      </c>
      <c r="O61" s="424"/>
      <c r="P61" s="425">
        <f>I61/J61*O61</f>
        <v>0</v>
      </c>
      <c r="Q61" s="424"/>
      <c r="R61" s="425">
        <f>I61/J61*Q61</f>
        <v>0</v>
      </c>
      <c r="S61" s="424"/>
      <c r="T61" s="426">
        <f>I61/J61*S61</f>
        <v>0</v>
      </c>
      <c r="U61" s="437">
        <f>SUM(L61+N61+P61+R61+T61)</f>
        <v>0</v>
      </c>
    </row>
    <row r="62" spans="3:21" ht="12.75">
      <c r="C62" s="433" t="s">
        <v>119</v>
      </c>
      <c r="D62" s="434" t="s">
        <v>56</v>
      </c>
      <c r="E62" s="434" t="s">
        <v>30</v>
      </c>
      <c r="F62" s="435"/>
      <c r="G62" s="435"/>
      <c r="H62" s="436"/>
      <c r="I62" s="435">
        <f>F62-H62</f>
        <v>0</v>
      </c>
      <c r="J62" s="432">
        <v>12</v>
      </c>
      <c r="K62" s="432"/>
      <c r="L62" s="425">
        <f>I62/J62*K62</f>
        <v>0</v>
      </c>
      <c r="M62" s="424"/>
      <c r="N62" s="425">
        <f>I62/J62*M62</f>
        <v>0</v>
      </c>
      <c r="O62" s="424"/>
      <c r="P62" s="425">
        <f>I62/J62*O62</f>
        <v>0</v>
      </c>
      <c r="Q62" s="424"/>
      <c r="R62" s="425">
        <f>I62/J62*Q62</f>
        <v>0</v>
      </c>
      <c r="S62" s="424"/>
      <c r="T62" s="426">
        <f>I62/J62*S62</f>
        <v>0</v>
      </c>
      <c r="U62" s="437">
        <f>SUM(L62+N62+P62+R62+T62)</f>
        <v>0</v>
      </c>
    </row>
    <row r="63" spans="3:21" ht="22.5" customHeight="1">
      <c r="C63" s="438" t="s">
        <v>73</v>
      </c>
      <c r="D63" s="434"/>
      <c r="E63" s="434"/>
      <c r="F63" s="435"/>
      <c r="G63" s="435"/>
      <c r="H63" s="436">
        <f>SUM(H61:H62)</f>
        <v>0</v>
      </c>
      <c r="I63" s="435"/>
      <c r="J63" s="435"/>
      <c r="K63" s="430">
        <f aca="true" t="shared" si="16" ref="K63:U63">SUM(K61:K62)</f>
        <v>0</v>
      </c>
      <c r="L63" s="425">
        <f t="shared" si="16"/>
        <v>0</v>
      </c>
      <c r="M63" s="430">
        <f t="shared" si="16"/>
        <v>0</v>
      </c>
      <c r="N63" s="425">
        <f t="shared" si="16"/>
        <v>0</v>
      </c>
      <c r="O63" s="430">
        <f t="shared" si="16"/>
        <v>0</v>
      </c>
      <c r="P63" s="425">
        <f t="shared" si="16"/>
        <v>0</v>
      </c>
      <c r="Q63" s="430">
        <f t="shared" si="16"/>
        <v>0</v>
      </c>
      <c r="R63" s="425">
        <f t="shared" si="16"/>
        <v>0</v>
      </c>
      <c r="S63" s="430">
        <f t="shared" si="16"/>
        <v>0</v>
      </c>
      <c r="T63" s="425">
        <f t="shared" si="16"/>
        <v>0</v>
      </c>
      <c r="U63" s="425">
        <f t="shared" si="16"/>
        <v>0</v>
      </c>
    </row>
    <row r="64" spans="3:21" ht="7.5" customHeight="1" thickBot="1">
      <c r="C64" s="439"/>
      <c r="D64" s="440"/>
      <c r="E64" s="440"/>
      <c r="F64" s="441"/>
      <c r="G64" s="441"/>
      <c r="H64" s="442"/>
      <c r="I64" s="441"/>
      <c r="J64" s="443"/>
      <c r="K64" s="444"/>
      <c r="L64" s="445"/>
      <c r="M64" s="444"/>
      <c r="N64" s="445"/>
      <c r="O64" s="443"/>
      <c r="P64" s="445"/>
      <c r="Q64" s="443"/>
      <c r="R64" s="445"/>
      <c r="S64" s="443"/>
      <c r="T64" s="446"/>
      <c r="U64" s="447"/>
    </row>
    <row r="65" spans="3:21" ht="23.25" customHeight="1" thickBot="1">
      <c r="C65" s="448" t="s">
        <v>76</v>
      </c>
      <c r="D65" s="449"/>
      <c r="E65" s="449"/>
      <c r="F65" s="450"/>
      <c r="G65" s="450"/>
      <c r="H65" s="450"/>
      <c r="I65" s="450"/>
      <c r="J65" s="451"/>
      <c r="K65" s="452">
        <f>K31+K48+K54+K60+K63</f>
        <v>0</v>
      </c>
      <c r="L65" s="453"/>
      <c r="M65" s="452">
        <f>M31+M48+M54+M60+M63</f>
        <v>0</v>
      </c>
      <c r="N65" s="453"/>
      <c r="O65" s="452">
        <f>O31+O48+O54+O60+O63</f>
        <v>0</v>
      </c>
      <c r="P65" s="453"/>
      <c r="Q65" s="452"/>
      <c r="R65" s="453"/>
      <c r="S65" s="452"/>
      <c r="T65" s="453"/>
      <c r="U65" s="454">
        <f>U31+U48+U54+U60</f>
        <v>0</v>
      </c>
    </row>
    <row r="66" spans="3:21" ht="12.75" customHeight="1" thickBot="1">
      <c r="C66" s="455"/>
      <c r="D66" s="456"/>
      <c r="E66" s="456"/>
      <c r="F66" s="457"/>
      <c r="G66" s="457"/>
      <c r="H66" s="457"/>
      <c r="I66" s="457"/>
      <c r="J66" s="457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</row>
    <row r="67" spans="3:21" ht="23.25" customHeight="1" thickBot="1">
      <c r="C67" s="455"/>
      <c r="D67" s="456"/>
      <c r="E67" s="456"/>
      <c r="F67" s="457"/>
      <c r="G67" s="457"/>
      <c r="H67" s="457"/>
      <c r="I67" s="457"/>
      <c r="J67" s="457"/>
      <c r="K67" s="646"/>
      <c r="L67" s="647"/>
      <c r="M67" s="458"/>
      <c r="N67" s="458"/>
      <c r="O67" s="458"/>
      <c r="P67" s="648" t="s">
        <v>143</v>
      </c>
      <c r="Q67" s="649"/>
      <c r="R67" s="649"/>
      <c r="S67" s="649"/>
      <c r="T67" s="649"/>
      <c r="U67" s="459">
        <f>U10+U22+U31+U48+U54+U60</f>
        <v>0</v>
      </c>
    </row>
    <row r="68" spans="3:21" ht="12.75" customHeight="1" thickBot="1">
      <c r="C68" s="455"/>
      <c r="D68" s="456"/>
      <c r="E68" s="456"/>
      <c r="F68" s="457"/>
      <c r="G68" s="457"/>
      <c r="H68" s="457"/>
      <c r="I68" s="457"/>
      <c r="J68" s="457"/>
      <c r="K68" s="458"/>
      <c r="L68" s="458"/>
      <c r="M68" s="458"/>
      <c r="N68" s="458"/>
      <c r="O68" s="458"/>
      <c r="P68" s="458"/>
      <c r="Q68" s="458"/>
      <c r="R68" s="458"/>
      <c r="S68" s="458"/>
      <c r="T68" s="458"/>
      <c r="U68" s="458"/>
    </row>
    <row r="69" spans="3:21" ht="30.75" customHeight="1" thickBot="1">
      <c r="C69" s="455"/>
      <c r="D69" s="456"/>
      <c r="E69" s="456"/>
      <c r="F69" s="457"/>
      <c r="G69" s="457"/>
      <c r="H69" s="457"/>
      <c r="I69" s="457"/>
      <c r="J69" s="460" t="s">
        <v>77</v>
      </c>
      <c r="K69" s="461">
        <f>K24+K65</f>
        <v>0</v>
      </c>
      <c r="L69" s="462"/>
      <c r="M69" s="461">
        <f>M24+M65</f>
        <v>0</v>
      </c>
      <c r="N69" s="462"/>
      <c r="O69" s="461">
        <f>O24+O65</f>
        <v>0</v>
      </c>
      <c r="P69" s="462"/>
      <c r="Q69" s="461"/>
      <c r="R69" s="462"/>
      <c r="S69" s="461"/>
      <c r="T69" s="463"/>
      <c r="U69" s="464">
        <f>SUM(K69+M69+O69)</f>
        <v>0</v>
      </c>
    </row>
    <row r="70" spans="3:21" ht="19.5" customHeight="1" thickBot="1">
      <c r="C70" s="455"/>
      <c r="D70" s="456"/>
      <c r="E70" s="456"/>
      <c r="F70" s="457"/>
      <c r="G70" s="457"/>
      <c r="H70" s="457"/>
      <c r="I70" s="457"/>
      <c r="J70" s="457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</row>
    <row r="71" spans="3:21" ht="22.5" customHeight="1" thickBot="1">
      <c r="C71" s="455"/>
      <c r="D71" s="456"/>
      <c r="E71" s="456"/>
      <c r="F71" s="457"/>
      <c r="G71" s="457"/>
      <c r="H71" s="457"/>
      <c r="I71" s="457"/>
      <c r="J71" s="457"/>
      <c r="K71" s="458"/>
      <c r="L71" s="458"/>
      <c r="M71" s="458"/>
      <c r="N71" s="458"/>
      <c r="O71" s="458"/>
      <c r="P71" s="458"/>
      <c r="Q71" s="458"/>
      <c r="R71" s="650" t="s">
        <v>144</v>
      </c>
      <c r="S71" s="651"/>
      <c r="T71" s="652"/>
      <c r="U71" s="465" t="e">
        <f>U67/U69</f>
        <v>#DIV/0!</v>
      </c>
    </row>
    <row r="72" spans="3:21" ht="12.75" customHeight="1">
      <c r="C72" s="455"/>
      <c r="D72" s="456"/>
      <c r="E72" s="456"/>
      <c r="F72" s="457"/>
      <c r="G72" s="457"/>
      <c r="H72" s="457"/>
      <c r="I72" s="457"/>
      <c r="J72" s="457"/>
      <c r="K72" s="458"/>
      <c r="L72" s="458"/>
      <c r="M72" s="458"/>
      <c r="N72" s="458"/>
      <c r="O72" s="458"/>
      <c r="P72" s="458"/>
      <c r="Q72" s="458"/>
      <c r="R72" s="458"/>
      <c r="S72" s="458"/>
      <c r="T72" s="458"/>
      <c r="U72" s="458"/>
    </row>
    <row r="73" spans="3:21" ht="12.75" customHeight="1">
      <c r="C73" s="455"/>
      <c r="D73" s="456"/>
      <c r="E73" s="456"/>
      <c r="F73" s="457"/>
      <c r="G73" s="457"/>
      <c r="H73" s="457"/>
      <c r="I73" s="457"/>
      <c r="J73" s="457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458"/>
    </row>
    <row r="74" spans="6:21" ht="12.75">
      <c r="F74" s="466"/>
      <c r="G74" s="466"/>
      <c r="H74" s="467"/>
      <c r="I74" s="467"/>
      <c r="J74" s="457"/>
      <c r="K74" s="458"/>
      <c r="L74" s="458"/>
      <c r="M74" s="458"/>
      <c r="N74" s="458"/>
      <c r="O74" s="458"/>
      <c r="P74" s="458"/>
      <c r="Q74" s="458"/>
      <c r="R74" s="458"/>
      <c r="S74" s="458"/>
      <c r="T74" s="458"/>
      <c r="U74" s="458"/>
    </row>
    <row r="75" spans="6:9" ht="19.5" customHeight="1">
      <c r="F75" s="468"/>
      <c r="G75" s="468"/>
      <c r="H75" s="469"/>
      <c r="I75" s="470"/>
    </row>
    <row r="76" spans="6:9" ht="13.5" customHeight="1">
      <c r="F76" s="471"/>
      <c r="G76" s="471"/>
      <c r="H76" s="471"/>
      <c r="I76" s="467"/>
    </row>
    <row r="77" spans="3:20" ht="42" customHeight="1">
      <c r="C77" s="472" t="s">
        <v>79</v>
      </c>
      <c r="D77" s="473" t="s">
        <v>80</v>
      </c>
      <c r="E77" s="473" t="s">
        <v>81</v>
      </c>
      <c r="F77" s="474" t="s">
        <v>82</v>
      </c>
      <c r="G77" s="475" t="s">
        <v>14</v>
      </c>
      <c r="H77" s="476" t="s">
        <v>83</v>
      </c>
      <c r="I77" s="477" t="s">
        <v>84</v>
      </c>
      <c r="J77" s="478"/>
      <c r="K77" s="467"/>
      <c r="P77" s="479"/>
      <c r="Q77" s="479"/>
      <c r="R77" s="480"/>
      <c r="S77" s="481"/>
      <c r="T77" s="482"/>
    </row>
    <row r="78" spans="3:20" ht="28.5" customHeight="1">
      <c r="C78" s="483" t="s">
        <v>69</v>
      </c>
      <c r="D78" s="484"/>
      <c r="E78" s="322"/>
      <c r="F78" s="485"/>
      <c r="G78" s="486"/>
      <c r="H78" s="322"/>
      <c r="I78" s="484"/>
      <c r="J78" s="487" t="s">
        <v>41</v>
      </c>
      <c r="K78" s="487" t="s">
        <v>100</v>
      </c>
      <c r="P78" s="479"/>
      <c r="Q78" s="479"/>
      <c r="R78" s="480"/>
      <c r="S78" s="481"/>
      <c r="T78" s="482"/>
    </row>
    <row r="79" spans="3:20" ht="20.25" customHeight="1">
      <c r="C79" s="488" t="s">
        <v>72</v>
      </c>
      <c r="D79" s="489">
        <f>F31</f>
        <v>0</v>
      </c>
      <c r="E79" s="490">
        <f>G31</f>
        <v>0</v>
      </c>
      <c r="F79" s="491">
        <f>D79/12*E79</f>
        <v>0</v>
      </c>
      <c r="G79" s="492"/>
      <c r="H79" s="493">
        <f>U31</f>
        <v>0</v>
      </c>
      <c r="I79" s="494">
        <f>F79-G79-H79</f>
        <v>0</v>
      </c>
      <c r="J79" s="495">
        <f>SUM(G79:I79)</f>
        <v>0</v>
      </c>
      <c r="K79" s="496">
        <f>F79-J79</f>
        <v>0</v>
      </c>
      <c r="L79" s="497" t="str">
        <f>IF(F79=J79,"OK","ERRORE")</f>
        <v>OK</v>
      </c>
      <c r="M79" s="498"/>
      <c r="P79" s="479"/>
      <c r="Q79" s="479"/>
      <c r="R79" s="480"/>
      <c r="S79" s="481"/>
      <c r="T79" s="482"/>
    </row>
    <row r="80" spans="3:20" ht="17.25" customHeight="1">
      <c r="C80" s="499" t="str">
        <f>C33</f>
        <v>Researcher Fellowship</v>
      </c>
      <c r="D80" s="493">
        <f aca="true" t="shared" si="17" ref="D80:E87">F33</f>
        <v>46500</v>
      </c>
      <c r="E80" s="493">
        <f t="shared" si="17"/>
        <v>0</v>
      </c>
      <c r="F80" s="491">
        <f>D80/12*E80</f>
        <v>0</v>
      </c>
      <c r="G80" s="492"/>
      <c r="H80" s="493">
        <f aca="true" t="shared" si="18" ref="H80:H87">U33</f>
        <v>0</v>
      </c>
      <c r="I80" s="494">
        <f>F80-G80-H80</f>
        <v>0</v>
      </c>
      <c r="J80" s="495">
        <f aca="true" t="shared" si="19" ref="J80:J100">SUM(G80:I80)</f>
        <v>0</v>
      </c>
      <c r="K80" s="496">
        <f aca="true" t="shared" si="20" ref="K80:K100">F80-J80</f>
        <v>0</v>
      </c>
      <c r="L80" s="497" t="str">
        <f aca="true" t="shared" si="21" ref="L80:L102">IF(F80=J80,"OK","ERRORE")</f>
        <v>OK</v>
      </c>
      <c r="M80" s="498"/>
      <c r="P80" s="479"/>
      <c r="Q80" s="479"/>
      <c r="R80" s="480"/>
      <c r="S80" s="481"/>
      <c r="T80" s="482"/>
    </row>
    <row r="81" spans="3:20" ht="14.25" customHeight="1">
      <c r="C81" s="499" t="str">
        <f>C34</f>
        <v>Researcher Fellowship</v>
      </c>
      <c r="D81" s="493">
        <f t="shared" si="17"/>
        <v>46500</v>
      </c>
      <c r="E81" s="493">
        <f t="shared" si="17"/>
        <v>0</v>
      </c>
      <c r="F81" s="491">
        <f aca="true" t="shared" si="22" ref="F81:F100">D81/12*E81</f>
        <v>0</v>
      </c>
      <c r="G81" s="492"/>
      <c r="H81" s="493">
        <f t="shared" si="18"/>
        <v>0</v>
      </c>
      <c r="I81" s="494">
        <f aca="true" t="shared" si="23" ref="I81:I100">F81-G81-H81</f>
        <v>0</v>
      </c>
      <c r="J81" s="495">
        <f t="shared" si="19"/>
        <v>0</v>
      </c>
      <c r="K81" s="496">
        <f t="shared" si="20"/>
        <v>0</v>
      </c>
      <c r="L81" s="497" t="str">
        <f t="shared" si="21"/>
        <v>OK</v>
      </c>
      <c r="M81" s="498"/>
      <c r="P81" s="479"/>
      <c r="Q81" s="479"/>
      <c r="R81" s="480"/>
      <c r="S81" s="481"/>
      <c r="T81" s="482"/>
    </row>
    <row r="82" spans="3:20" ht="14.25" customHeight="1">
      <c r="C82" s="499" t="s">
        <v>78</v>
      </c>
      <c r="D82" s="493">
        <f t="shared" si="17"/>
        <v>46500</v>
      </c>
      <c r="E82" s="493">
        <f t="shared" si="17"/>
        <v>0</v>
      </c>
      <c r="F82" s="491">
        <f t="shared" si="22"/>
        <v>0</v>
      </c>
      <c r="G82" s="500"/>
      <c r="H82" s="493">
        <f t="shared" si="18"/>
        <v>0</v>
      </c>
      <c r="I82" s="494">
        <f t="shared" si="23"/>
        <v>0</v>
      </c>
      <c r="J82" s="495">
        <f t="shared" si="19"/>
        <v>0</v>
      </c>
      <c r="K82" s="496">
        <f t="shared" si="20"/>
        <v>0</v>
      </c>
      <c r="L82" s="497" t="str">
        <f t="shared" si="21"/>
        <v>OK</v>
      </c>
      <c r="M82" s="498"/>
      <c r="P82" s="479"/>
      <c r="Q82" s="479"/>
      <c r="R82" s="480"/>
      <c r="S82" s="481"/>
      <c r="T82" s="482"/>
    </row>
    <row r="83" spans="3:20" ht="14.25" customHeight="1">
      <c r="C83" s="499" t="s">
        <v>78</v>
      </c>
      <c r="D83" s="493">
        <f t="shared" si="17"/>
        <v>46500</v>
      </c>
      <c r="E83" s="493">
        <f t="shared" si="17"/>
        <v>0</v>
      </c>
      <c r="F83" s="491">
        <f t="shared" si="22"/>
        <v>0</v>
      </c>
      <c r="G83" s="500"/>
      <c r="H83" s="493">
        <f t="shared" si="18"/>
        <v>0</v>
      </c>
      <c r="I83" s="494">
        <f t="shared" si="23"/>
        <v>0</v>
      </c>
      <c r="J83" s="495">
        <f t="shared" si="19"/>
        <v>0</v>
      </c>
      <c r="K83" s="496">
        <f t="shared" si="20"/>
        <v>0</v>
      </c>
      <c r="L83" s="497" t="str">
        <f t="shared" si="21"/>
        <v>OK</v>
      </c>
      <c r="M83" s="498"/>
      <c r="P83" s="479"/>
      <c r="Q83" s="479"/>
      <c r="R83" s="480"/>
      <c r="S83" s="481"/>
      <c r="T83" s="482"/>
    </row>
    <row r="84" spans="3:20" ht="14.25" customHeight="1">
      <c r="C84" s="499" t="s">
        <v>78</v>
      </c>
      <c r="D84" s="493">
        <f t="shared" si="17"/>
        <v>46500</v>
      </c>
      <c r="E84" s="493">
        <f t="shared" si="17"/>
        <v>0</v>
      </c>
      <c r="F84" s="491">
        <f t="shared" si="22"/>
        <v>0</v>
      </c>
      <c r="G84" s="500"/>
      <c r="H84" s="493">
        <f t="shared" si="18"/>
        <v>0</v>
      </c>
      <c r="I84" s="494">
        <f t="shared" si="23"/>
        <v>0</v>
      </c>
      <c r="J84" s="495">
        <f t="shared" si="19"/>
        <v>0</v>
      </c>
      <c r="K84" s="496">
        <f t="shared" si="20"/>
        <v>0</v>
      </c>
      <c r="L84" s="497" t="str">
        <f t="shared" si="21"/>
        <v>OK</v>
      </c>
      <c r="M84" s="498"/>
      <c r="P84" s="479"/>
      <c r="Q84" s="479"/>
      <c r="R84" s="480"/>
      <c r="S84" s="481"/>
      <c r="T84" s="482"/>
    </row>
    <row r="85" spans="3:20" ht="14.25" customHeight="1">
      <c r="C85" s="499" t="s">
        <v>78</v>
      </c>
      <c r="D85" s="493">
        <f t="shared" si="17"/>
        <v>46500</v>
      </c>
      <c r="E85" s="493">
        <f t="shared" si="17"/>
        <v>0</v>
      </c>
      <c r="F85" s="491">
        <f t="shared" si="22"/>
        <v>0</v>
      </c>
      <c r="G85" s="500"/>
      <c r="H85" s="493">
        <f t="shared" si="18"/>
        <v>0</v>
      </c>
      <c r="I85" s="494">
        <f t="shared" si="23"/>
        <v>0</v>
      </c>
      <c r="J85" s="495">
        <f t="shared" si="19"/>
        <v>0</v>
      </c>
      <c r="K85" s="496">
        <f t="shared" si="20"/>
        <v>0</v>
      </c>
      <c r="L85" s="497" t="str">
        <f t="shared" si="21"/>
        <v>OK</v>
      </c>
      <c r="M85" s="498"/>
      <c r="P85" s="479"/>
      <c r="Q85" s="479"/>
      <c r="R85" s="480"/>
      <c r="S85" s="481"/>
      <c r="T85" s="482"/>
    </row>
    <row r="86" spans="3:20" ht="14.25" customHeight="1">
      <c r="C86" s="499" t="s">
        <v>78</v>
      </c>
      <c r="D86" s="493">
        <f t="shared" si="17"/>
        <v>46500</v>
      </c>
      <c r="E86" s="493">
        <f t="shared" si="17"/>
        <v>0</v>
      </c>
      <c r="F86" s="491">
        <f t="shared" si="22"/>
        <v>0</v>
      </c>
      <c r="G86" s="500"/>
      <c r="H86" s="493">
        <f t="shared" si="18"/>
        <v>0</v>
      </c>
      <c r="I86" s="494">
        <f t="shared" si="23"/>
        <v>0</v>
      </c>
      <c r="J86" s="495">
        <f t="shared" si="19"/>
        <v>0</v>
      </c>
      <c r="K86" s="496">
        <f t="shared" si="20"/>
        <v>0</v>
      </c>
      <c r="L86" s="497" t="str">
        <f t="shared" si="21"/>
        <v>OK</v>
      </c>
      <c r="P86" s="479"/>
      <c r="Q86" s="479"/>
      <c r="R86" s="480"/>
      <c r="S86" s="481"/>
      <c r="T86" s="482"/>
    </row>
    <row r="87" spans="3:20" ht="14.25" customHeight="1">
      <c r="C87" s="499" t="s">
        <v>78</v>
      </c>
      <c r="D87" s="493">
        <f t="shared" si="17"/>
        <v>46500</v>
      </c>
      <c r="E87" s="493">
        <f t="shared" si="17"/>
        <v>0</v>
      </c>
      <c r="F87" s="491">
        <f t="shared" si="22"/>
        <v>0</v>
      </c>
      <c r="G87" s="500"/>
      <c r="H87" s="493">
        <f t="shared" si="18"/>
        <v>0</v>
      </c>
      <c r="I87" s="494">
        <f t="shared" si="23"/>
        <v>0</v>
      </c>
      <c r="J87" s="495">
        <f t="shared" si="19"/>
        <v>0</v>
      </c>
      <c r="K87" s="496">
        <f t="shared" si="20"/>
        <v>0</v>
      </c>
      <c r="L87" s="497" t="str">
        <f t="shared" si="21"/>
        <v>OK</v>
      </c>
      <c r="P87" s="479"/>
      <c r="Q87" s="479"/>
      <c r="R87" s="480"/>
      <c r="S87" s="481"/>
      <c r="T87" s="482"/>
    </row>
    <row r="88" spans="3:20" ht="14.25" customHeight="1">
      <c r="C88" s="499" t="s">
        <v>78</v>
      </c>
      <c r="D88" s="493">
        <f>F44</f>
        <v>46500</v>
      </c>
      <c r="E88" s="493">
        <f>G44</f>
        <v>0</v>
      </c>
      <c r="F88" s="491">
        <f t="shared" si="22"/>
        <v>0</v>
      </c>
      <c r="G88" s="500"/>
      <c r="H88" s="493">
        <f>U44</f>
        <v>0</v>
      </c>
      <c r="I88" s="494">
        <f t="shared" si="23"/>
        <v>0</v>
      </c>
      <c r="J88" s="495">
        <f t="shared" si="19"/>
        <v>0</v>
      </c>
      <c r="K88" s="496">
        <f t="shared" si="20"/>
        <v>0</v>
      </c>
      <c r="L88" s="497" t="str">
        <f t="shared" si="21"/>
        <v>OK</v>
      </c>
      <c r="P88" s="479"/>
      <c r="Q88" s="479"/>
      <c r="R88" s="480"/>
      <c r="S88" s="481"/>
      <c r="T88" s="482"/>
    </row>
    <row r="89" spans="3:20" ht="14.25" customHeight="1">
      <c r="C89" s="499" t="s">
        <v>78</v>
      </c>
      <c r="D89" s="493">
        <f>F47</f>
        <v>46500</v>
      </c>
      <c r="E89" s="493">
        <f>G47</f>
        <v>0</v>
      </c>
      <c r="F89" s="491">
        <f t="shared" si="22"/>
        <v>0</v>
      </c>
      <c r="G89" s="500"/>
      <c r="H89" s="493">
        <f>U47</f>
        <v>0</v>
      </c>
      <c r="I89" s="494">
        <f t="shared" si="23"/>
        <v>0</v>
      </c>
      <c r="J89" s="495">
        <f t="shared" si="19"/>
        <v>0</v>
      </c>
      <c r="K89" s="496">
        <f t="shared" si="20"/>
        <v>0</v>
      </c>
      <c r="L89" s="497" t="str">
        <f t="shared" si="21"/>
        <v>OK</v>
      </c>
      <c r="P89" s="479"/>
      <c r="Q89" s="479"/>
      <c r="R89" s="480"/>
      <c r="S89" s="481"/>
      <c r="T89" s="482"/>
    </row>
    <row r="90" spans="3:20" ht="14.25" customHeight="1">
      <c r="C90" s="499" t="str">
        <f>C49</f>
        <v>PhD student</v>
      </c>
      <c r="D90" s="493">
        <f aca="true" t="shared" si="24" ref="D90:E94">F49</f>
        <v>46500</v>
      </c>
      <c r="E90" s="493">
        <f t="shared" si="24"/>
        <v>0</v>
      </c>
      <c r="F90" s="491">
        <f t="shared" si="22"/>
        <v>0</v>
      </c>
      <c r="G90" s="500"/>
      <c r="H90" s="493">
        <f>U49</f>
        <v>0</v>
      </c>
      <c r="I90" s="494">
        <f t="shared" si="23"/>
        <v>0</v>
      </c>
      <c r="J90" s="495">
        <f t="shared" si="19"/>
        <v>0</v>
      </c>
      <c r="K90" s="496">
        <f t="shared" si="20"/>
        <v>0</v>
      </c>
      <c r="L90" s="497" t="str">
        <f t="shared" si="21"/>
        <v>OK</v>
      </c>
      <c r="N90" s="501"/>
      <c r="P90" s="479"/>
      <c r="Q90" s="479"/>
      <c r="R90" s="480"/>
      <c r="S90" s="481"/>
      <c r="T90" s="482"/>
    </row>
    <row r="91" spans="3:20" ht="14.25" customHeight="1">
      <c r="C91" s="499" t="str">
        <f>C50</f>
        <v>PhD student</v>
      </c>
      <c r="D91" s="493">
        <f t="shared" si="24"/>
        <v>46500</v>
      </c>
      <c r="E91" s="493">
        <f t="shared" si="24"/>
        <v>0</v>
      </c>
      <c r="F91" s="491">
        <f t="shared" si="22"/>
        <v>0</v>
      </c>
      <c r="G91" s="500"/>
      <c r="H91" s="493">
        <f>U50</f>
        <v>0</v>
      </c>
      <c r="I91" s="494">
        <f t="shared" si="23"/>
        <v>0</v>
      </c>
      <c r="J91" s="495">
        <f t="shared" si="19"/>
        <v>0</v>
      </c>
      <c r="K91" s="496">
        <f t="shared" si="20"/>
        <v>0</v>
      </c>
      <c r="L91" s="497" t="str">
        <f t="shared" si="21"/>
        <v>OK</v>
      </c>
      <c r="P91" s="479"/>
      <c r="Q91" s="479"/>
      <c r="R91" s="480"/>
      <c r="S91" s="481"/>
      <c r="T91" s="482"/>
    </row>
    <row r="92" spans="3:20" ht="14.25" customHeight="1">
      <c r="C92" s="499" t="str">
        <f>C51</f>
        <v>PhD student</v>
      </c>
      <c r="D92" s="493">
        <f t="shared" si="24"/>
        <v>46500</v>
      </c>
      <c r="E92" s="493">
        <f t="shared" si="24"/>
        <v>0</v>
      </c>
      <c r="F92" s="491">
        <f t="shared" si="22"/>
        <v>0</v>
      </c>
      <c r="G92" s="500"/>
      <c r="H92" s="493">
        <f>U51</f>
        <v>0</v>
      </c>
      <c r="I92" s="494">
        <f t="shared" si="23"/>
        <v>0</v>
      </c>
      <c r="J92" s="495">
        <f t="shared" si="19"/>
        <v>0</v>
      </c>
      <c r="K92" s="496">
        <f t="shared" si="20"/>
        <v>0</v>
      </c>
      <c r="L92" s="497" t="str">
        <f t="shared" si="21"/>
        <v>OK</v>
      </c>
      <c r="P92" s="479"/>
      <c r="Q92" s="479"/>
      <c r="R92" s="480"/>
      <c r="S92" s="481"/>
      <c r="T92" s="482"/>
    </row>
    <row r="93" spans="3:20" ht="14.25" customHeight="1">
      <c r="C93" s="499" t="str">
        <f>C52</f>
        <v>PhD student</v>
      </c>
      <c r="D93" s="493">
        <f t="shared" si="24"/>
        <v>46500</v>
      </c>
      <c r="E93" s="493">
        <f t="shared" si="24"/>
        <v>0</v>
      </c>
      <c r="F93" s="491">
        <f t="shared" si="22"/>
        <v>0</v>
      </c>
      <c r="G93" s="500"/>
      <c r="H93" s="493">
        <f>U52</f>
        <v>0</v>
      </c>
      <c r="I93" s="494">
        <f t="shared" si="23"/>
        <v>0</v>
      </c>
      <c r="J93" s="495">
        <f t="shared" si="19"/>
        <v>0</v>
      </c>
      <c r="K93" s="496">
        <f t="shared" si="20"/>
        <v>0</v>
      </c>
      <c r="L93" s="497" t="str">
        <f t="shared" si="21"/>
        <v>OK</v>
      </c>
      <c r="P93" s="479"/>
      <c r="Q93" s="479"/>
      <c r="R93" s="480"/>
      <c r="S93" s="481"/>
      <c r="T93" s="482"/>
    </row>
    <row r="94" spans="3:20" ht="14.25" customHeight="1">
      <c r="C94" s="499" t="str">
        <f>C53</f>
        <v>PhD student</v>
      </c>
      <c r="D94" s="493">
        <f t="shared" si="24"/>
        <v>46500</v>
      </c>
      <c r="E94" s="493">
        <f t="shared" si="24"/>
        <v>0</v>
      </c>
      <c r="F94" s="491">
        <f t="shared" si="22"/>
        <v>0</v>
      </c>
      <c r="G94" s="500"/>
      <c r="H94" s="493">
        <f>U53</f>
        <v>0</v>
      </c>
      <c r="I94" s="494">
        <f t="shared" si="23"/>
        <v>0</v>
      </c>
      <c r="J94" s="495">
        <f t="shared" si="19"/>
        <v>0</v>
      </c>
      <c r="K94" s="496">
        <f t="shared" si="20"/>
        <v>0</v>
      </c>
      <c r="L94" s="497" t="str">
        <f t="shared" si="21"/>
        <v>OK</v>
      </c>
      <c r="P94" s="479"/>
      <c r="Q94" s="479"/>
      <c r="R94" s="480"/>
      <c r="S94" s="481"/>
      <c r="T94" s="482"/>
    </row>
    <row r="95" spans="3:17" ht="17.25" customHeight="1">
      <c r="C95" s="499" t="str">
        <f>C55</f>
        <v>Technical staff   (Tecnologi )</v>
      </c>
      <c r="D95" s="493">
        <f>F55</f>
        <v>46500</v>
      </c>
      <c r="E95" s="493">
        <f>G55</f>
        <v>0</v>
      </c>
      <c r="F95" s="491">
        <f>D95/12*E95</f>
        <v>0</v>
      </c>
      <c r="G95" s="492"/>
      <c r="H95" s="493">
        <f>U55</f>
        <v>0</v>
      </c>
      <c r="I95" s="494">
        <f t="shared" si="23"/>
        <v>0</v>
      </c>
      <c r="J95" s="495">
        <f t="shared" si="19"/>
        <v>0</v>
      </c>
      <c r="K95" s="496">
        <f t="shared" si="20"/>
        <v>0</v>
      </c>
      <c r="L95" s="497" t="str">
        <f t="shared" si="21"/>
        <v>OK</v>
      </c>
      <c r="P95" s="467"/>
      <c r="Q95" s="466"/>
    </row>
    <row r="96" spans="3:17" ht="12.75">
      <c r="C96" s="499" t="str">
        <f>C56</f>
        <v>Technical staff   (Tecnologi )</v>
      </c>
      <c r="D96" s="493">
        <f>F56</f>
        <v>46500</v>
      </c>
      <c r="E96" s="493">
        <f>G56</f>
        <v>0</v>
      </c>
      <c r="F96" s="491">
        <f t="shared" si="22"/>
        <v>0</v>
      </c>
      <c r="G96" s="492"/>
      <c r="H96" s="493">
        <f>U56</f>
        <v>0</v>
      </c>
      <c r="I96" s="494">
        <f t="shared" si="23"/>
        <v>0</v>
      </c>
      <c r="J96" s="495">
        <f t="shared" si="19"/>
        <v>0</v>
      </c>
      <c r="K96" s="496">
        <f t="shared" si="20"/>
        <v>0</v>
      </c>
      <c r="L96" s="497" t="str">
        <f t="shared" si="21"/>
        <v>OK</v>
      </c>
      <c r="P96" s="467"/>
      <c r="Q96" s="466"/>
    </row>
    <row r="97" spans="3:17" ht="12.75">
      <c r="C97" s="499" t="str">
        <f>C58</f>
        <v>Technical staff   (Tecnologi )</v>
      </c>
      <c r="D97" s="493">
        <f>F57</f>
        <v>46500</v>
      </c>
      <c r="E97" s="493">
        <f>G58</f>
        <v>0</v>
      </c>
      <c r="F97" s="491">
        <f t="shared" si="22"/>
        <v>0</v>
      </c>
      <c r="G97" s="492"/>
      <c r="H97" s="493">
        <f>U58</f>
        <v>0</v>
      </c>
      <c r="I97" s="494">
        <f t="shared" si="23"/>
        <v>0</v>
      </c>
      <c r="J97" s="495">
        <f t="shared" si="19"/>
        <v>0</v>
      </c>
      <c r="K97" s="496">
        <f t="shared" si="20"/>
        <v>0</v>
      </c>
      <c r="L97" s="497" t="str">
        <f t="shared" si="21"/>
        <v>OK</v>
      </c>
      <c r="P97" s="467"/>
      <c r="Q97" s="466"/>
    </row>
    <row r="98" spans="3:17" ht="12.75">
      <c r="C98" s="499" t="str">
        <f>C59</f>
        <v>Technical staff   (Tecnologi )</v>
      </c>
      <c r="D98" s="493">
        <f>F58</f>
        <v>46500</v>
      </c>
      <c r="E98" s="493">
        <f>G59</f>
        <v>0</v>
      </c>
      <c r="F98" s="491">
        <f t="shared" si="22"/>
        <v>0</v>
      </c>
      <c r="G98" s="492"/>
      <c r="H98" s="493">
        <f>U59</f>
        <v>0</v>
      </c>
      <c r="I98" s="494">
        <f t="shared" si="23"/>
        <v>0</v>
      </c>
      <c r="J98" s="495">
        <f t="shared" si="19"/>
        <v>0</v>
      </c>
      <c r="K98" s="496">
        <f t="shared" si="20"/>
        <v>0</v>
      </c>
      <c r="L98" s="497" t="str">
        <f t="shared" si="21"/>
        <v>OK</v>
      </c>
      <c r="P98" s="467"/>
      <c r="Q98" s="466"/>
    </row>
    <row r="99" spans="3:17" ht="12.75">
      <c r="C99" s="502" t="str">
        <f>C61</f>
        <v>Other personnel </v>
      </c>
      <c r="D99" s="503">
        <f>F61</f>
        <v>0</v>
      </c>
      <c r="E99" s="504">
        <f>G61</f>
        <v>0</v>
      </c>
      <c r="F99" s="505">
        <f t="shared" si="22"/>
        <v>0</v>
      </c>
      <c r="G99" s="506"/>
      <c r="H99" s="504">
        <f>U61</f>
        <v>0</v>
      </c>
      <c r="I99" s="507">
        <f t="shared" si="23"/>
        <v>0</v>
      </c>
      <c r="J99" s="508">
        <f t="shared" si="19"/>
        <v>0</v>
      </c>
      <c r="K99" s="509">
        <f t="shared" si="20"/>
        <v>0</v>
      </c>
      <c r="L99" s="497" t="str">
        <f t="shared" si="21"/>
        <v>OK</v>
      </c>
      <c r="P99" s="467"/>
      <c r="Q99" s="466"/>
    </row>
    <row r="100" spans="3:17" ht="12.75">
      <c r="C100" s="502" t="str">
        <f>C62</f>
        <v>Other personnel </v>
      </c>
      <c r="D100" s="510">
        <f>F62</f>
        <v>0</v>
      </c>
      <c r="E100" s="511">
        <f>G62</f>
        <v>0</v>
      </c>
      <c r="F100" s="505">
        <f t="shared" si="22"/>
        <v>0</v>
      </c>
      <c r="G100" s="506"/>
      <c r="H100" s="504">
        <f>U62</f>
        <v>0</v>
      </c>
      <c r="I100" s="507">
        <f t="shared" si="23"/>
        <v>0</v>
      </c>
      <c r="J100" s="508">
        <f t="shared" si="19"/>
        <v>0</v>
      </c>
      <c r="K100" s="509">
        <f t="shared" si="20"/>
        <v>0</v>
      </c>
      <c r="L100" s="497" t="str">
        <f t="shared" si="21"/>
        <v>OK</v>
      </c>
      <c r="P100" s="467"/>
      <c r="Q100" s="466"/>
    </row>
    <row r="101" spans="3:17" ht="9" customHeight="1" thickBot="1">
      <c r="C101" s="433"/>
      <c r="D101" s="512"/>
      <c r="E101" s="513"/>
      <c r="F101" s="514"/>
      <c r="G101" s="504"/>
      <c r="H101" s="504"/>
      <c r="I101" s="504"/>
      <c r="J101" s="504"/>
      <c r="K101" s="504"/>
      <c r="L101" s="497"/>
      <c r="P101" s="467"/>
      <c r="Q101" s="466"/>
    </row>
    <row r="102" spans="3:17" ht="21" customHeight="1" thickBot="1">
      <c r="C102" s="515" t="s">
        <v>103</v>
      </c>
      <c r="D102" s="515"/>
      <c r="E102" s="516"/>
      <c r="F102" s="517">
        <f aca="true" t="shared" si="25" ref="F102:K102">SUM(F79:F98)</f>
        <v>0</v>
      </c>
      <c r="G102" s="517">
        <f t="shared" si="25"/>
        <v>0</v>
      </c>
      <c r="H102" s="517">
        <f t="shared" si="25"/>
        <v>0</v>
      </c>
      <c r="I102" s="517">
        <f t="shared" si="25"/>
        <v>0</v>
      </c>
      <c r="J102" s="517">
        <f t="shared" si="25"/>
        <v>0</v>
      </c>
      <c r="K102" s="517">
        <f t="shared" si="25"/>
        <v>0</v>
      </c>
      <c r="L102" s="497" t="str">
        <f t="shared" si="21"/>
        <v>OK</v>
      </c>
      <c r="O102" s="467"/>
      <c r="P102" s="467"/>
      <c r="Q102" s="466"/>
    </row>
    <row r="103" ht="12">
      <c r="K103" s="467"/>
    </row>
  </sheetData>
  <sheetProtection password="8C11" sheet="1"/>
  <protectedRanges>
    <protectedRange sqref="M31 O31 Q31 S31 Q33:Q47 S33:S47 Q49:Q53 S49:S53 Q55:Q59 S55:S59 M61:M62 O61:O62 Q61:Q62 S61:S62 M33:M47 O33:O47 M49:M53 O49:O53 M55:M59 O55:O59" name="Intervallo2"/>
    <protectedRange sqref="C31 C49:C53 C61:C62 E31:G31 E61:G62 J31:K31 J61:K62 C33:C47 J33:K47 J49:K53 J55:K59 E55:E59 G55:G59 E49:E53 C55:C59 G49:G53 E33:E47 G33:G47" name="Intervallo1"/>
  </protectedRanges>
  <mergeCells count="9">
    <mergeCell ref="A8:A30"/>
    <mergeCell ref="C26:F26"/>
    <mergeCell ref="K67:L67"/>
    <mergeCell ref="P67:T67"/>
    <mergeCell ref="R71:T71"/>
    <mergeCell ref="C2:U2"/>
    <mergeCell ref="C3:U3"/>
    <mergeCell ref="C4:U4"/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4"/>
  <headerFooter>
    <oddHeader>&amp;L&amp;"Arial,Grassetto"&amp;8&amp;Z&amp;F&amp;R&amp;"Arial,Grassetto"&amp;8&amp;A</oddHeader>
    <oddFooter>&amp;L&amp;D&amp;R&amp;T</oddFooter>
  </headerFooter>
  <rowBreaks count="1" manualBreakCount="1">
    <brk id="71" max="20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2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3.140625" style="33" customWidth="1"/>
    <col min="2" max="2" width="21.140625" style="33" customWidth="1"/>
    <col min="3" max="3" width="47.421875" style="33" customWidth="1"/>
    <col min="4" max="4" width="15.8515625" style="33" customWidth="1"/>
    <col min="5" max="5" width="17.421875" style="33" customWidth="1"/>
    <col min="6" max="6" width="17.140625" style="33" customWidth="1"/>
    <col min="7" max="7" width="21.140625" style="33" hidden="1" customWidth="1"/>
    <col min="8" max="8" width="16.140625" style="33" hidden="1" customWidth="1"/>
    <col min="9" max="9" width="8.140625" style="33" customWidth="1"/>
    <col min="10" max="10" width="2.8515625" style="33" customWidth="1"/>
    <col min="11" max="12" width="9.140625" style="33" customWidth="1"/>
    <col min="13" max="13" width="12.8515625" style="33" bestFit="1" customWidth="1"/>
    <col min="14" max="16384" width="9.140625" style="33" customWidth="1"/>
  </cols>
  <sheetData>
    <row r="1" spans="1:9" ht="30" customHeight="1" thickBot="1">
      <c r="A1" s="690" t="s">
        <v>107</v>
      </c>
      <c r="B1" s="691"/>
      <c r="C1" s="691"/>
      <c r="D1" s="691"/>
      <c r="E1" s="691"/>
      <c r="F1" s="691"/>
      <c r="G1" s="691"/>
      <c r="H1" s="691"/>
      <c r="I1" s="692"/>
    </row>
    <row r="2" spans="1:9" ht="18.75" customHeight="1" thickBot="1">
      <c r="A2" s="693" t="s">
        <v>31</v>
      </c>
      <c r="B2" s="694"/>
      <c r="C2" s="695" t="s">
        <v>182</v>
      </c>
      <c r="D2" s="695"/>
      <c r="E2" s="695"/>
      <c r="F2" s="696"/>
      <c r="G2" s="31"/>
      <c r="H2" s="32"/>
      <c r="I2" s="141"/>
    </row>
    <row r="3" spans="1:9" ht="16.5" customHeight="1">
      <c r="A3" s="669" t="s">
        <v>32</v>
      </c>
      <c r="B3" s="670"/>
      <c r="C3" s="697"/>
      <c r="D3" s="697"/>
      <c r="E3" s="697"/>
      <c r="F3" s="698"/>
      <c r="G3" s="34"/>
      <c r="H3" s="35"/>
      <c r="I3" s="666" t="s">
        <v>33</v>
      </c>
    </row>
    <row r="4" spans="1:9" ht="19.5" customHeight="1" thickBot="1">
      <c r="A4" s="669" t="s">
        <v>34</v>
      </c>
      <c r="B4" s="670"/>
      <c r="C4" s="671"/>
      <c r="D4" s="671"/>
      <c r="E4" s="671"/>
      <c r="F4" s="672"/>
      <c r="G4" s="34"/>
      <c r="H4" s="35"/>
      <c r="I4" s="667"/>
    </row>
    <row r="5" spans="1:9" ht="21.75" thickBot="1">
      <c r="A5" s="673" t="s">
        <v>35</v>
      </c>
      <c r="B5" s="674"/>
      <c r="C5" s="675" t="s">
        <v>36</v>
      </c>
      <c r="D5" s="676"/>
      <c r="E5" s="676"/>
      <c r="F5" s="677"/>
      <c r="G5" s="36"/>
      <c r="H5" s="37"/>
      <c r="I5" s="667"/>
    </row>
    <row r="6" spans="1:9" ht="27" customHeight="1" thickBot="1">
      <c r="A6" s="678" t="s">
        <v>122</v>
      </c>
      <c r="B6" s="679"/>
      <c r="C6" s="679"/>
      <c r="D6" s="679"/>
      <c r="E6" s="679"/>
      <c r="F6" s="679"/>
      <c r="G6" s="680"/>
      <c r="H6" s="680"/>
      <c r="I6" s="667"/>
    </row>
    <row r="7" spans="1:14" ht="66" customHeight="1" thickBot="1">
      <c r="A7" s="38" t="s">
        <v>37</v>
      </c>
      <c r="B7" s="39" t="s">
        <v>38</v>
      </c>
      <c r="C7" s="40" t="s">
        <v>52</v>
      </c>
      <c r="D7" s="38" t="s">
        <v>39</v>
      </c>
      <c r="E7" s="38" t="s">
        <v>53</v>
      </c>
      <c r="F7" s="41" t="s">
        <v>40</v>
      </c>
      <c r="G7" s="34"/>
      <c r="H7" s="34"/>
      <c r="I7" s="667"/>
      <c r="K7" s="42"/>
      <c r="L7" s="42"/>
      <c r="M7" s="42"/>
      <c r="N7" s="43"/>
    </row>
    <row r="8" spans="1:13" ht="20.25" customHeight="1" thickBot="1">
      <c r="A8" s="114"/>
      <c r="B8" s="115"/>
      <c r="C8" s="68">
        <v>60</v>
      </c>
      <c r="D8" s="119"/>
      <c r="E8" s="120"/>
      <c r="F8" s="44">
        <f>+(D8/C8)*B8*E8%</f>
        <v>0</v>
      </c>
      <c r="G8" s="34"/>
      <c r="H8" s="34"/>
      <c r="I8" s="667"/>
      <c r="L8" s="45"/>
      <c r="M8" s="45"/>
    </row>
    <row r="9" spans="1:13" ht="20.25" customHeight="1" thickBot="1">
      <c r="A9" s="114"/>
      <c r="B9" s="117"/>
      <c r="C9" s="69">
        <v>60</v>
      </c>
      <c r="D9" s="121"/>
      <c r="E9" s="122"/>
      <c r="F9" s="44">
        <f>+(D9/C9)*B9*E9%</f>
        <v>0</v>
      </c>
      <c r="G9" s="34"/>
      <c r="H9" s="34"/>
      <c r="I9" s="667"/>
      <c r="L9" s="45"/>
      <c r="M9" s="45"/>
    </row>
    <row r="10" spans="1:13" ht="23.25" customHeight="1" thickBot="1">
      <c r="A10" s="116"/>
      <c r="B10" s="118"/>
      <c r="C10" s="69">
        <v>60</v>
      </c>
      <c r="D10" s="123"/>
      <c r="E10" s="124"/>
      <c r="F10" s="44">
        <f>+(D10/C10)*B10*E10%</f>
        <v>0</v>
      </c>
      <c r="G10" s="34"/>
      <c r="H10" s="34"/>
      <c r="I10" s="667"/>
      <c r="M10" s="45"/>
    </row>
    <row r="11" spans="1:13" ht="23.25" customHeight="1" thickBot="1">
      <c r="A11" s="116"/>
      <c r="B11" s="118"/>
      <c r="C11" s="70">
        <v>60</v>
      </c>
      <c r="D11" s="125"/>
      <c r="E11" s="126"/>
      <c r="F11" s="44">
        <f>+(D11/C11)*B11*E11%</f>
        <v>0</v>
      </c>
      <c r="G11" s="34"/>
      <c r="H11" s="34"/>
      <c r="I11" s="667"/>
      <c r="M11" s="45"/>
    </row>
    <row r="12" spans="1:9" ht="22.5" customHeight="1" thickBot="1">
      <c r="A12" s="62"/>
      <c r="B12" s="63"/>
      <c r="C12" s="136" t="s">
        <v>50</v>
      </c>
      <c r="D12" s="137"/>
      <c r="E12" s="138"/>
      <c r="F12" s="139">
        <f>SUM(F8:F11)</f>
        <v>0</v>
      </c>
      <c r="G12" s="34"/>
      <c r="H12" s="34"/>
      <c r="I12" s="667"/>
    </row>
    <row r="13" spans="1:9" ht="24" customHeight="1">
      <c r="A13" s="127"/>
      <c r="B13" s="128"/>
      <c r="C13" s="69">
        <v>36</v>
      </c>
      <c r="D13" s="132"/>
      <c r="E13" s="133"/>
      <c r="F13" s="61">
        <f>+(D13/C13)*B13*E13%</f>
        <v>0</v>
      </c>
      <c r="G13" s="34"/>
      <c r="H13" s="34"/>
      <c r="I13" s="667"/>
    </row>
    <row r="14" spans="1:9" ht="24" customHeight="1">
      <c r="A14" s="129"/>
      <c r="B14" s="130"/>
      <c r="C14" s="69">
        <v>36</v>
      </c>
      <c r="D14" s="134"/>
      <c r="E14" s="135"/>
      <c r="F14" s="61">
        <f>+(D14/C14)*B14*E14%</f>
        <v>0</v>
      </c>
      <c r="G14" s="34"/>
      <c r="H14" s="34"/>
      <c r="I14" s="667"/>
    </row>
    <row r="15" spans="1:9" ht="24" customHeight="1">
      <c r="A15" s="131"/>
      <c r="B15" s="130"/>
      <c r="C15" s="71">
        <v>36</v>
      </c>
      <c r="D15" s="125"/>
      <c r="E15" s="126"/>
      <c r="F15" s="61">
        <f>+(D15/C15)*B15*E15%</f>
        <v>0</v>
      </c>
      <c r="G15" s="34"/>
      <c r="H15" s="34"/>
      <c r="I15" s="667"/>
    </row>
    <row r="16" spans="1:9" ht="24" customHeight="1" thickBot="1">
      <c r="A16" s="131"/>
      <c r="B16" s="130"/>
      <c r="C16" s="71">
        <v>36</v>
      </c>
      <c r="D16" s="125"/>
      <c r="E16" s="126"/>
      <c r="F16" s="61">
        <f>+(D16/C16)*B16*E16%</f>
        <v>0</v>
      </c>
      <c r="G16" s="34"/>
      <c r="H16" s="34"/>
      <c r="I16" s="667"/>
    </row>
    <row r="17" spans="1:9" ht="24.75" customHeight="1" thickBot="1">
      <c r="A17" s="64"/>
      <c r="B17" s="65"/>
      <c r="C17" s="140" t="s">
        <v>51</v>
      </c>
      <c r="D17" s="137"/>
      <c r="E17" s="138"/>
      <c r="F17" s="139">
        <f>SUM(F13:F16)</f>
        <v>0</v>
      </c>
      <c r="G17" s="34"/>
      <c r="H17" s="34"/>
      <c r="I17" s="667"/>
    </row>
    <row r="18" spans="1:9" ht="28.5" customHeight="1" thickBot="1">
      <c r="A18" s="46" t="s">
        <v>41</v>
      </c>
      <c r="B18" s="47">
        <f>SUM(B8:B17)</f>
        <v>0</v>
      </c>
      <c r="C18" s="48"/>
      <c r="D18" s="49"/>
      <c r="E18" s="49"/>
      <c r="F18" s="50">
        <f>F12+F17</f>
        <v>0</v>
      </c>
      <c r="G18" s="36"/>
      <c r="H18" s="36"/>
      <c r="I18" s="667"/>
    </row>
    <row r="19" spans="1:9" ht="12.75" thickBot="1">
      <c r="A19" s="51"/>
      <c r="B19" s="34"/>
      <c r="C19" s="34"/>
      <c r="D19" s="34"/>
      <c r="E19" s="34"/>
      <c r="F19" s="34"/>
      <c r="G19" s="34"/>
      <c r="H19" s="34"/>
      <c r="I19" s="667"/>
    </row>
    <row r="20" spans="1:9" ht="24.75" customHeight="1" thickBot="1">
      <c r="A20" s="52" t="s">
        <v>42</v>
      </c>
      <c r="B20" s="681" t="s">
        <v>43</v>
      </c>
      <c r="C20" s="682"/>
      <c r="D20" s="683" t="s">
        <v>44</v>
      </c>
      <c r="E20" s="684"/>
      <c r="F20" s="53">
        <f>B18-F18</f>
        <v>0</v>
      </c>
      <c r="G20" s="34"/>
      <c r="H20" s="34"/>
      <c r="I20" s="667"/>
    </row>
    <row r="21" spans="1:9" ht="12.75">
      <c r="A21" s="52"/>
      <c r="B21" s="34"/>
      <c r="C21" s="34"/>
      <c r="D21" s="34"/>
      <c r="E21" s="34"/>
      <c r="F21" s="34"/>
      <c r="G21" s="34"/>
      <c r="H21" s="34"/>
      <c r="I21" s="667"/>
    </row>
    <row r="22" spans="1:9" ht="12">
      <c r="A22" s="685" t="s">
        <v>54</v>
      </c>
      <c r="B22" s="686"/>
      <c r="C22" s="686"/>
      <c r="D22" s="686"/>
      <c r="E22" s="686"/>
      <c r="F22" s="686"/>
      <c r="G22" s="34"/>
      <c r="H22" s="34"/>
      <c r="I22" s="667"/>
    </row>
    <row r="23" spans="1:9" ht="12">
      <c r="A23" s="687"/>
      <c r="B23" s="686"/>
      <c r="C23" s="686"/>
      <c r="D23" s="686"/>
      <c r="E23" s="686"/>
      <c r="F23" s="686"/>
      <c r="G23" s="34"/>
      <c r="H23" s="34"/>
      <c r="I23" s="667"/>
    </row>
    <row r="24" spans="1:9" ht="12">
      <c r="A24" s="688" t="s">
        <v>45</v>
      </c>
      <c r="B24" s="689"/>
      <c r="C24" s="689"/>
      <c r="D24" s="689"/>
      <c r="E24" s="689"/>
      <c r="F24" s="689"/>
      <c r="G24" s="34"/>
      <c r="H24" s="34"/>
      <c r="I24" s="667"/>
    </row>
    <row r="25" spans="1:9" ht="12.75" thickBot="1">
      <c r="A25" s="54"/>
      <c r="B25" s="36"/>
      <c r="C25" s="36"/>
      <c r="D25" s="36"/>
      <c r="E25" s="36"/>
      <c r="F25" s="36"/>
      <c r="G25" s="36"/>
      <c r="H25" s="36"/>
      <c r="I25" s="668"/>
    </row>
  </sheetData>
  <sheetProtection password="8C11" sheet="1"/>
  <protectedRanges>
    <protectedRange sqref="D13:E16" name="Intervallo4"/>
    <protectedRange sqref="A13:B16" name="Intervallo3"/>
    <protectedRange sqref="D8:E11" name="Intervallo2"/>
    <protectedRange sqref="A8:B11" name="Intervallo1"/>
  </protectedRanges>
  <mergeCells count="15">
    <mergeCell ref="A1:I1"/>
    <mergeCell ref="A2:B2"/>
    <mergeCell ref="C2:F2"/>
    <mergeCell ref="A3:B3"/>
    <mergeCell ref="C3:F3"/>
    <mergeCell ref="I3:I25"/>
    <mergeCell ref="A4:B4"/>
    <mergeCell ref="C4:F4"/>
    <mergeCell ref="A5:B5"/>
    <mergeCell ref="C5:F5"/>
    <mergeCell ref="A6:H6"/>
    <mergeCell ref="B20:C20"/>
    <mergeCell ref="D20:E20"/>
    <mergeCell ref="A22:F23"/>
    <mergeCell ref="A24:F24"/>
  </mergeCells>
  <printOptions/>
  <pageMargins left="0.26" right="0.21" top="0.52" bottom="0.3" header="0.31496062992125984" footer="0.19"/>
  <pageSetup horizontalDpi="600" verticalDpi="600" orientation="landscape" paperSize="9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N2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3.140625" style="33" customWidth="1"/>
    <col min="2" max="2" width="21.140625" style="33" customWidth="1"/>
    <col min="3" max="3" width="47.421875" style="33" customWidth="1"/>
    <col min="4" max="4" width="15.8515625" style="33" customWidth="1"/>
    <col min="5" max="5" width="17.421875" style="33" customWidth="1"/>
    <col min="6" max="6" width="17.140625" style="33" customWidth="1"/>
    <col min="7" max="7" width="21.140625" style="33" hidden="1" customWidth="1"/>
    <col min="8" max="8" width="16.140625" style="33" hidden="1" customWidth="1"/>
    <col min="9" max="9" width="8.140625" style="33" customWidth="1"/>
    <col min="10" max="10" width="2.8515625" style="33" customWidth="1"/>
    <col min="11" max="12" width="9.140625" style="33" customWidth="1"/>
    <col min="13" max="13" width="12.8515625" style="33" bestFit="1" customWidth="1"/>
    <col min="14" max="16384" width="9.140625" style="33" customWidth="1"/>
  </cols>
  <sheetData>
    <row r="1" spans="1:9" ht="30" customHeight="1" thickBot="1">
      <c r="A1" s="690" t="s">
        <v>107</v>
      </c>
      <c r="B1" s="691"/>
      <c r="C1" s="691"/>
      <c r="D1" s="691"/>
      <c r="E1" s="691"/>
      <c r="F1" s="691"/>
      <c r="G1" s="691"/>
      <c r="H1" s="691"/>
      <c r="I1" s="692"/>
    </row>
    <row r="2" spans="1:9" ht="18.75" customHeight="1" thickBot="1">
      <c r="A2" s="693" t="s">
        <v>31</v>
      </c>
      <c r="B2" s="694"/>
      <c r="C2" s="695" t="s">
        <v>182</v>
      </c>
      <c r="D2" s="695"/>
      <c r="E2" s="695"/>
      <c r="F2" s="696"/>
      <c r="G2" s="31"/>
      <c r="H2" s="32"/>
      <c r="I2" s="141"/>
    </row>
    <row r="3" spans="1:9" ht="16.5" customHeight="1">
      <c r="A3" s="669" t="s">
        <v>32</v>
      </c>
      <c r="B3" s="670"/>
      <c r="C3" s="697"/>
      <c r="D3" s="697"/>
      <c r="E3" s="697"/>
      <c r="F3" s="698"/>
      <c r="G3" s="34"/>
      <c r="H3" s="35"/>
      <c r="I3" s="666" t="s">
        <v>33</v>
      </c>
    </row>
    <row r="4" spans="1:9" ht="19.5" customHeight="1" thickBot="1">
      <c r="A4" s="669" t="s">
        <v>34</v>
      </c>
      <c r="B4" s="670"/>
      <c r="C4" s="671"/>
      <c r="D4" s="671"/>
      <c r="E4" s="671"/>
      <c r="F4" s="672"/>
      <c r="G4" s="34"/>
      <c r="H4" s="35"/>
      <c r="I4" s="667"/>
    </row>
    <row r="5" spans="1:9" ht="21.75" thickBot="1">
      <c r="A5" s="673" t="s">
        <v>35</v>
      </c>
      <c r="B5" s="674"/>
      <c r="C5" s="675" t="s">
        <v>36</v>
      </c>
      <c r="D5" s="676"/>
      <c r="E5" s="676"/>
      <c r="F5" s="677"/>
      <c r="G5" s="36"/>
      <c r="H5" s="37"/>
      <c r="I5" s="667"/>
    </row>
    <row r="6" spans="1:9" ht="27" customHeight="1" thickBot="1">
      <c r="A6" s="678" t="s">
        <v>170</v>
      </c>
      <c r="B6" s="679"/>
      <c r="C6" s="679"/>
      <c r="D6" s="679"/>
      <c r="E6" s="679"/>
      <c r="F6" s="679"/>
      <c r="G6" s="680"/>
      <c r="H6" s="680"/>
      <c r="I6" s="667"/>
    </row>
    <row r="7" spans="1:14" ht="66" customHeight="1" thickBot="1">
      <c r="A7" s="38" t="s">
        <v>37</v>
      </c>
      <c r="B7" s="39" t="s">
        <v>38</v>
      </c>
      <c r="C7" s="40" t="s">
        <v>176</v>
      </c>
      <c r="D7" s="38" t="s">
        <v>39</v>
      </c>
      <c r="E7" s="38" t="s">
        <v>53</v>
      </c>
      <c r="F7" s="41" t="s">
        <v>40</v>
      </c>
      <c r="G7" s="34"/>
      <c r="H7" s="34"/>
      <c r="I7" s="667"/>
      <c r="K7" s="42"/>
      <c r="L7" s="42"/>
      <c r="M7" s="42"/>
      <c r="N7" s="43"/>
    </row>
    <row r="8" spans="1:13" ht="20.25" customHeight="1" thickBot="1">
      <c r="A8" s="114"/>
      <c r="B8" s="115"/>
      <c r="C8" s="68">
        <v>60</v>
      </c>
      <c r="D8" s="119"/>
      <c r="E8" s="120"/>
      <c r="F8" s="44">
        <f>+(D8/C8)*B8*E8%</f>
        <v>0</v>
      </c>
      <c r="G8" s="34"/>
      <c r="H8" s="34"/>
      <c r="I8" s="667"/>
      <c r="L8" s="45"/>
      <c r="M8" s="45"/>
    </row>
    <row r="9" spans="1:13" ht="20.25" customHeight="1" thickBot="1">
      <c r="A9" s="114"/>
      <c r="B9" s="117"/>
      <c r="C9" s="69">
        <v>60</v>
      </c>
      <c r="D9" s="121"/>
      <c r="E9" s="122"/>
      <c r="F9" s="44">
        <f>+(D9/C9)*B9*E9%</f>
        <v>0</v>
      </c>
      <c r="G9" s="34"/>
      <c r="H9" s="34"/>
      <c r="I9" s="667"/>
      <c r="L9" s="45"/>
      <c r="M9" s="45"/>
    </row>
    <row r="10" spans="1:13" ht="23.25" customHeight="1" thickBot="1">
      <c r="A10" s="116"/>
      <c r="B10" s="118"/>
      <c r="C10" s="69">
        <v>60</v>
      </c>
      <c r="D10" s="123"/>
      <c r="E10" s="124"/>
      <c r="F10" s="44">
        <f>+(D10/C10)*B10*E10%</f>
        <v>0</v>
      </c>
      <c r="G10" s="34"/>
      <c r="H10" s="34"/>
      <c r="I10" s="667"/>
      <c r="M10" s="45"/>
    </row>
    <row r="11" spans="1:13" ht="23.25" customHeight="1" thickBot="1">
      <c r="A11" s="116"/>
      <c r="B11" s="118"/>
      <c r="C11" s="70">
        <v>60</v>
      </c>
      <c r="D11" s="125"/>
      <c r="E11" s="126"/>
      <c r="F11" s="44">
        <f>+(D11/C11)*B11*E11%</f>
        <v>0</v>
      </c>
      <c r="G11" s="34"/>
      <c r="H11" s="34"/>
      <c r="I11" s="667"/>
      <c r="M11" s="45"/>
    </row>
    <row r="12" spans="1:9" ht="22.5" customHeight="1" thickBot="1">
      <c r="A12" s="62"/>
      <c r="B12" s="63"/>
      <c r="C12" s="136" t="s">
        <v>50</v>
      </c>
      <c r="D12" s="137"/>
      <c r="E12" s="138"/>
      <c r="F12" s="139">
        <f>SUM(F8:F11)</f>
        <v>0</v>
      </c>
      <c r="G12" s="34"/>
      <c r="H12" s="34"/>
      <c r="I12" s="667"/>
    </row>
    <row r="13" spans="1:9" ht="24" customHeight="1">
      <c r="A13" s="127"/>
      <c r="B13" s="128"/>
      <c r="C13" s="69">
        <v>36</v>
      </c>
      <c r="D13" s="132"/>
      <c r="E13" s="133"/>
      <c r="F13" s="61">
        <f>+(D13/C13)*B13*E13%</f>
        <v>0</v>
      </c>
      <c r="G13" s="34"/>
      <c r="H13" s="34"/>
      <c r="I13" s="667"/>
    </row>
    <row r="14" spans="1:9" ht="24" customHeight="1">
      <c r="A14" s="129"/>
      <c r="B14" s="130"/>
      <c r="C14" s="69">
        <v>36</v>
      </c>
      <c r="D14" s="134"/>
      <c r="E14" s="135"/>
      <c r="F14" s="61">
        <f>+(D14/C14)*B14*E14%</f>
        <v>0</v>
      </c>
      <c r="G14" s="34"/>
      <c r="H14" s="34"/>
      <c r="I14" s="667"/>
    </row>
    <row r="15" spans="1:9" ht="24" customHeight="1">
      <c r="A15" s="131"/>
      <c r="B15" s="130"/>
      <c r="C15" s="71">
        <v>36</v>
      </c>
      <c r="D15" s="125"/>
      <c r="E15" s="126"/>
      <c r="F15" s="61">
        <f>+(D15/C15)*B15*E15%</f>
        <v>0</v>
      </c>
      <c r="G15" s="34"/>
      <c r="H15" s="34"/>
      <c r="I15" s="667"/>
    </row>
    <row r="16" spans="1:9" ht="24" customHeight="1" thickBot="1">
      <c r="A16" s="131"/>
      <c r="B16" s="130"/>
      <c r="C16" s="71">
        <v>36</v>
      </c>
      <c r="D16" s="125"/>
      <c r="E16" s="126"/>
      <c r="F16" s="61">
        <f>+(D16/C16)*B16*E16%</f>
        <v>0</v>
      </c>
      <c r="G16" s="34"/>
      <c r="H16" s="34"/>
      <c r="I16" s="667"/>
    </row>
    <row r="17" spans="1:9" ht="24.75" customHeight="1" thickBot="1">
      <c r="A17" s="64"/>
      <c r="B17" s="65"/>
      <c r="C17" s="140" t="s">
        <v>51</v>
      </c>
      <c r="D17" s="137"/>
      <c r="E17" s="138"/>
      <c r="F17" s="139">
        <f>SUM(F13:F16)</f>
        <v>0</v>
      </c>
      <c r="G17" s="34"/>
      <c r="H17" s="34"/>
      <c r="I17" s="667"/>
    </row>
    <row r="18" spans="1:9" ht="28.5" customHeight="1" thickBot="1">
      <c r="A18" s="46" t="s">
        <v>41</v>
      </c>
      <c r="B18" s="47">
        <f>SUM(B8:B17)</f>
        <v>0</v>
      </c>
      <c r="C18" s="48"/>
      <c r="D18" s="49"/>
      <c r="E18" s="49"/>
      <c r="F18" s="50">
        <f>F12+F17</f>
        <v>0</v>
      </c>
      <c r="G18" s="36"/>
      <c r="H18" s="36"/>
      <c r="I18" s="667"/>
    </row>
    <row r="19" spans="1:9" ht="12.75" thickBot="1">
      <c r="A19" s="51"/>
      <c r="B19" s="34"/>
      <c r="C19" s="34"/>
      <c r="D19" s="34"/>
      <c r="E19" s="34"/>
      <c r="F19" s="34"/>
      <c r="G19" s="34"/>
      <c r="H19" s="34"/>
      <c r="I19" s="667"/>
    </row>
    <row r="20" spans="1:9" ht="24.75" customHeight="1" thickBot="1">
      <c r="A20" s="52" t="s">
        <v>42</v>
      </c>
      <c r="B20" s="681" t="s">
        <v>43</v>
      </c>
      <c r="C20" s="682"/>
      <c r="D20" s="683" t="s">
        <v>44</v>
      </c>
      <c r="E20" s="684"/>
      <c r="F20" s="53">
        <f>B18-F18</f>
        <v>0</v>
      </c>
      <c r="G20" s="34"/>
      <c r="H20" s="34"/>
      <c r="I20" s="667"/>
    </row>
    <row r="21" spans="1:9" ht="12.75">
      <c r="A21" s="52"/>
      <c r="B21" s="34"/>
      <c r="C21" s="34"/>
      <c r="D21" s="34"/>
      <c r="E21" s="34"/>
      <c r="F21" s="34"/>
      <c r="G21" s="34"/>
      <c r="H21" s="34"/>
      <c r="I21" s="667"/>
    </row>
    <row r="22" spans="1:9" ht="12">
      <c r="A22" s="685" t="s">
        <v>54</v>
      </c>
      <c r="B22" s="686"/>
      <c r="C22" s="686"/>
      <c r="D22" s="686"/>
      <c r="E22" s="686"/>
      <c r="F22" s="686"/>
      <c r="G22" s="34"/>
      <c r="H22" s="34"/>
      <c r="I22" s="667"/>
    </row>
    <row r="23" spans="1:9" ht="12">
      <c r="A23" s="687"/>
      <c r="B23" s="686"/>
      <c r="C23" s="686"/>
      <c r="D23" s="686"/>
      <c r="E23" s="686"/>
      <c r="F23" s="686"/>
      <c r="G23" s="34"/>
      <c r="H23" s="34"/>
      <c r="I23" s="667"/>
    </row>
    <row r="24" spans="1:9" ht="12">
      <c r="A24" s="688" t="s">
        <v>45</v>
      </c>
      <c r="B24" s="689"/>
      <c r="C24" s="689"/>
      <c r="D24" s="689"/>
      <c r="E24" s="689"/>
      <c r="F24" s="689"/>
      <c r="G24" s="34"/>
      <c r="H24" s="34"/>
      <c r="I24" s="667"/>
    </row>
    <row r="25" spans="1:9" ht="12.75" thickBot="1">
      <c r="A25" s="54"/>
      <c r="B25" s="36"/>
      <c r="C25" s="36"/>
      <c r="D25" s="36"/>
      <c r="E25" s="36"/>
      <c r="F25" s="36"/>
      <c r="G25" s="36"/>
      <c r="H25" s="36"/>
      <c r="I25" s="668"/>
    </row>
  </sheetData>
  <sheetProtection password="8C11" sheet="1"/>
  <protectedRanges>
    <protectedRange sqref="D13:E16" name="Intervallo4"/>
    <protectedRange sqref="A13:B16" name="Intervallo3"/>
    <protectedRange sqref="D8:E11" name="Intervallo2"/>
    <protectedRange sqref="A8:B11" name="Intervallo1"/>
  </protectedRanges>
  <mergeCells count="15">
    <mergeCell ref="A6:H6"/>
    <mergeCell ref="B20:C20"/>
    <mergeCell ref="D20:E20"/>
    <mergeCell ref="A22:F23"/>
    <mergeCell ref="A24:F24"/>
    <mergeCell ref="A1:I1"/>
    <mergeCell ref="A2:B2"/>
    <mergeCell ref="C2:F2"/>
    <mergeCell ref="A3:B3"/>
    <mergeCell ref="C3:F3"/>
    <mergeCell ref="I3:I25"/>
    <mergeCell ref="A4:B4"/>
    <mergeCell ref="C4:F4"/>
    <mergeCell ref="A5:B5"/>
    <mergeCell ref="C5:F5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ERC</dc:title>
  <dc:subject/>
  <dc:creator>Bruno Zampaglione</dc:creator>
  <cp:keywords/>
  <dc:description/>
  <cp:lastModifiedBy>Carolina Giovanna Greco</cp:lastModifiedBy>
  <cp:lastPrinted>2016-02-05T09:10:37Z</cp:lastPrinted>
  <dcterms:created xsi:type="dcterms:W3CDTF">2006-02-27T13:33:59Z</dcterms:created>
  <dcterms:modified xsi:type="dcterms:W3CDTF">2023-10-23T10:58:42Z</dcterms:modified>
  <cp:category/>
  <cp:version/>
  <cp:contentType/>
  <cp:contentStatus/>
</cp:coreProperties>
</file>