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PSR_2025\SRG01\Pagina\"/>
    </mc:Choice>
  </mc:AlternateContent>
  <xr:revisionPtr revIDLastSave="0" documentId="13_ncr:1_{E11B8C5C-0DB6-4089-8167-B130F3A4F94E}" xr6:coauthVersionLast="36" xr6:coauthVersionMax="36" xr10:uidLastSave="{00000000-0000-0000-0000-000000000000}"/>
  <bookViews>
    <workbookView xWindow="0" yWindow="0" windowWidth="19200" windowHeight="6350" tabRatio="874" xr2:uid="{C53ED813-7A98-46C5-BD8F-E7AE8F639EA8}"/>
  </bookViews>
  <sheets>
    <sheet name="Budget generale" sheetId="26" r:id="rId1"/>
    <sheet name="Spese di personale" sheetId="14" r:id="rId2"/>
    <sheet name="Altri Costi" sheetId="19" r:id="rId3"/>
    <sheet name="Sostenibilità" sheetId="2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5" l="1"/>
  <c r="C108" i="19" l="1"/>
  <c r="E8" i="14" l="1"/>
  <c r="E9" i="14"/>
  <c r="E10" i="14"/>
  <c r="E11" i="14"/>
  <c r="E12" i="14"/>
  <c r="C59" i="19" l="1"/>
  <c r="C66" i="19"/>
  <c r="G53" i="19" l="1"/>
  <c r="E13" i="14" l="1"/>
  <c r="E14" i="14"/>
  <c r="E15" i="14"/>
  <c r="E16" i="14"/>
  <c r="C24" i="19" l="1"/>
  <c r="C19" i="19" l="1"/>
  <c r="C25" i="19" s="1"/>
  <c r="C38" i="19"/>
  <c r="C49" i="19"/>
  <c r="C76" i="19"/>
  <c r="C83" i="19"/>
  <c r="C100" i="19"/>
  <c r="C93" i="19"/>
  <c r="G65" i="19"/>
  <c r="G64" i="19"/>
  <c r="G63" i="19"/>
  <c r="G62" i="19"/>
  <c r="G61" i="19"/>
  <c r="G60" i="19"/>
  <c r="G54" i="19"/>
  <c r="G55" i="19"/>
  <c r="G56" i="19"/>
  <c r="G57" i="19"/>
  <c r="G58" i="19"/>
  <c r="E20" i="14"/>
  <c r="E21" i="14"/>
  <c r="G21" i="14" s="1"/>
  <c r="E22" i="14"/>
  <c r="G22" i="14" s="1"/>
  <c r="E23" i="14"/>
  <c r="G23" i="14" s="1"/>
  <c r="E24" i="14"/>
  <c r="G24" i="14" s="1"/>
  <c r="E25" i="14"/>
  <c r="G25" i="14" s="1"/>
  <c r="E26" i="14"/>
  <c r="G26" i="14" s="1"/>
  <c r="E27" i="14"/>
  <c r="G27" i="14" s="1"/>
  <c r="E28" i="14"/>
  <c r="G28" i="14" s="1"/>
  <c r="E29" i="14"/>
  <c r="G29" i="14" s="1"/>
  <c r="E30" i="14"/>
  <c r="G30" i="14" s="1"/>
  <c r="G9" i="14"/>
  <c r="G10" i="14"/>
  <c r="G11" i="14"/>
  <c r="G12" i="14"/>
  <c r="G13" i="14"/>
  <c r="G14" i="14"/>
  <c r="G15" i="14"/>
  <c r="G16" i="14"/>
  <c r="E17" i="14"/>
  <c r="G17" i="14" s="1"/>
  <c r="E18" i="14"/>
  <c r="G18" i="14" s="1"/>
  <c r="C101" i="19" l="1"/>
  <c r="C84" i="19"/>
  <c r="C50" i="19"/>
  <c r="G66" i="19"/>
  <c r="G59" i="19"/>
  <c r="G67" i="19" l="1"/>
  <c r="B9" i="25" s="1"/>
  <c r="G8" i="14"/>
  <c r="G19" i="14" s="1"/>
  <c r="B103" i="19" l="1"/>
  <c r="E9" i="25"/>
  <c r="E37" i="14"/>
  <c r="E45" i="14" l="1"/>
  <c r="G45" i="14" s="1"/>
  <c r="E44" i="14"/>
  <c r="G44" i="14" s="1"/>
  <c r="E43" i="14"/>
  <c r="G43" i="14" s="1"/>
  <c r="E42" i="14"/>
  <c r="G42" i="14" s="1"/>
  <c r="G46" i="14" s="1"/>
  <c r="E40" i="14"/>
  <c r="G40" i="14" s="1"/>
  <c r="E39" i="14"/>
  <c r="G39" i="14" s="1"/>
  <c r="E38" i="14"/>
  <c r="G38" i="14" s="1"/>
  <c r="G37" i="14"/>
  <c r="G20" i="14"/>
  <c r="G31" i="14" s="1"/>
  <c r="G32" i="14" s="1"/>
  <c r="G41" i="14" l="1"/>
  <c r="G47" i="14" s="1"/>
  <c r="B9" i="26"/>
  <c r="B50" i="14" l="1"/>
  <c r="B10" i="26"/>
  <c r="E7" i="25" l="1"/>
  <c r="B7" i="25"/>
  <c r="B11" i="26"/>
  <c r="B8" i="19"/>
  <c r="B7" i="19" s="1"/>
  <c r="B9" i="19" s="1"/>
  <c r="B12" i="19" s="1"/>
  <c r="B106" i="19"/>
  <c r="B108" i="19" l="1"/>
  <c r="E6" i="25"/>
  <c r="B6" i="25"/>
  <c r="E8" i="25" l="1"/>
  <c r="E10" i="25" s="1"/>
  <c r="B12" i="26"/>
  <c r="B8" i="25"/>
  <c r="D12" i="26" l="1"/>
  <c r="C12" i="26"/>
  <c r="B13" i="26"/>
  <c r="E4" i="25" l="1"/>
  <c r="E5" i="25" s="1"/>
  <c r="E11" i="25" s="1"/>
  <c r="B4" i="25"/>
  <c r="B5" i="25" s="1"/>
  <c r="B11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Officina LS</author>
  </authors>
  <commentList>
    <comment ref="E7" authorId="0" shapeId="0" xr:uid="{2539B335-EFB6-4FD9-90DA-807F2BC7ADA9}">
      <text>
        <r>
          <rPr>
            <b/>
            <sz val="9"/>
            <color indexed="81"/>
            <rFont val="Tahoma"/>
            <family val="2"/>
          </rPr>
          <t>Officina LS:</t>
        </r>
        <r>
          <rPr>
            <sz val="9"/>
            <color indexed="81"/>
            <rFont val="Tahoma"/>
            <family val="2"/>
          </rPr>
          <t xml:space="preserve">
Selezionare il costo orario dal menù a tendina.</t>
        </r>
      </text>
    </comment>
  </commentList>
</comments>
</file>

<file path=xl/sharedStrings.xml><?xml version="1.0" encoding="utf-8"?>
<sst xmlns="http://schemas.openxmlformats.org/spreadsheetml/2006/main" count="210" uniqueCount="85">
  <si>
    <t>PARTNER</t>
  </si>
  <si>
    <t>costo orario €/h</t>
  </si>
  <si>
    <t>TOT PERSONALE</t>
  </si>
  <si>
    <t xml:space="preserve">n. ore da dedicare al progetto </t>
  </si>
  <si>
    <t>RICHIEDENTE:</t>
  </si>
  <si>
    <t xml:space="preserve">COSTO PER PERSONA </t>
  </si>
  <si>
    <t xml:space="preserve">TOT Spese per servizi </t>
  </si>
  <si>
    <t>CAPOFILA</t>
  </si>
  <si>
    <t>TOT CAPOFILA</t>
  </si>
  <si>
    <t>TOT PARTNER</t>
  </si>
  <si>
    <t>costo annuo persone</t>
  </si>
  <si>
    <t>ore lavorative/anno</t>
  </si>
  <si>
    <t>VOCE DI SPESA</t>
  </si>
  <si>
    <t xml:space="preserve">PARTNER </t>
  </si>
  <si>
    <t>TOT. CAPOFILA</t>
  </si>
  <si>
    <t>TOT. PARTNER</t>
  </si>
  <si>
    <t>COSTO D'ACQUISTO</t>
  </si>
  <si>
    <t>COSTO AMMORTAMENTO ADDEBITATO</t>
  </si>
  <si>
    <t>IMPORTO PER STIPULA NUOVI CONTRATTI</t>
  </si>
  <si>
    <t>TOTALE COSTI PROGETTO UNIMI</t>
  </si>
  <si>
    <t xml:space="preserve">CASSA </t>
  </si>
  <si>
    <t>UNIMI  CAPOFILA</t>
  </si>
  <si>
    <t>TOT Costi di Missione</t>
  </si>
  <si>
    <t>Qualifica personale in organico/non in organico</t>
  </si>
  <si>
    <t>IVA</t>
  </si>
  <si>
    <t>TITOLO DEL PROGETTO</t>
  </si>
  <si>
    <t>UNIMI CAPOFILA/PARTNER</t>
  </si>
  <si>
    <t>RESPONSABILE UNIMI</t>
  </si>
  <si>
    <t>COSTI AMMESSI</t>
  </si>
  <si>
    <t>TOTALE</t>
  </si>
  <si>
    <t>A2 Personale non in organico</t>
  </si>
  <si>
    <t>A1 Personale in organico o equivalente</t>
  </si>
  <si>
    <t>TRATTENUTA UNIMI
(10%  sul contributo finanziario)</t>
  </si>
  <si>
    <r>
      <t>SALDO CASSA 
(</t>
    </r>
    <r>
      <rPr>
        <b/>
        <i/>
        <sz val="10"/>
        <rFont val="Verdana"/>
        <family val="2"/>
      </rPr>
      <t>DEVE ESSERE POSITIVO</t>
    </r>
    <r>
      <rPr>
        <b/>
        <sz val="10"/>
        <rFont val="Verdana"/>
        <family val="2"/>
      </rPr>
      <t>)</t>
    </r>
  </si>
  <si>
    <t>TOT Strumenti e Attrezzatura</t>
  </si>
  <si>
    <r>
      <rPr>
        <b/>
        <sz val="11"/>
        <color indexed="8"/>
        <rFont val="Calibri"/>
        <family val="2"/>
      </rPr>
      <t xml:space="preserve">TOTALE ALTRI COSTI </t>
    </r>
    <r>
      <rPr>
        <sz val="9"/>
        <color indexed="8"/>
        <rFont val="Calibri"/>
        <family val="2"/>
      </rPr>
      <t xml:space="preserve">(calcolati in modo forfettario nella misura </t>
    </r>
    <r>
      <rPr>
        <b/>
        <sz val="9"/>
        <color rgb="FF000000"/>
        <rFont val="Calibri"/>
        <family val="2"/>
      </rPr>
      <t>massima</t>
    </r>
    <r>
      <rPr>
        <sz val="9"/>
        <color indexed="8"/>
        <rFont val="Calibri"/>
        <family val="2"/>
      </rPr>
      <t xml:space="preserve"> del 40% dei costi di personale ammissibili per l'intero progetto)</t>
    </r>
  </si>
  <si>
    <t>IMPORTO ALTRI COSTI</t>
  </si>
  <si>
    <t>UNIMI CAPOFILA</t>
  </si>
  <si>
    <t>UNIMI PARTNER</t>
  </si>
  <si>
    <r>
      <t>qualifica:</t>
    </r>
    <r>
      <rPr>
        <b/>
        <sz val="11"/>
        <rFont val="Aptos Black"/>
      </rPr>
      <t xml:space="preserve"> contratto di collaborazione/borsa g.p.</t>
    </r>
    <r>
      <rPr>
        <b/>
        <sz val="11"/>
        <color theme="1"/>
        <rFont val="Aptos Black"/>
      </rPr>
      <t>/contratto di ricerca</t>
    </r>
  </si>
  <si>
    <t>Nome Cognome e Qualifica</t>
  </si>
  <si>
    <t>TOT PERSONALE NON IN ORGANICO</t>
  </si>
  <si>
    <t>TOT PERSONALE IN ORGANICO:</t>
  </si>
  <si>
    <t>Specificare: CAPOFILA o PARTNER</t>
  </si>
  <si>
    <t>soggetto richiedente</t>
  </si>
  <si>
    <t>A1 PERSONALE IN ORGANICO O EQUIVALENTE</t>
  </si>
  <si>
    <t>A2. PERSONALE NON IN ORGANICO</t>
  </si>
  <si>
    <t>Per dubbi in merito alla definizione dei contratti del personale da arruolare, contattare officina.ls@unimi.it</t>
  </si>
  <si>
    <r>
      <rPr>
        <b/>
        <sz val="10"/>
        <rFont val="Verdana"/>
        <family val="2"/>
      </rPr>
      <t xml:space="preserve">Gli altri costi sono al massimo il </t>
    </r>
    <r>
      <rPr>
        <b/>
        <u/>
        <sz val="10"/>
        <rFont val="Verdana"/>
        <family val="2"/>
      </rPr>
      <t>40%</t>
    </r>
    <r>
      <rPr>
        <b/>
        <sz val="10"/>
        <rFont val="Verdana"/>
        <family val="2"/>
      </rPr>
      <t xml:space="preserve"> della spesa del personale.</t>
    </r>
  </si>
  <si>
    <t>Missione personale coinvolto nella realizzazione delle attività di progetto</t>
  </si>
  <si>
    <t>Strumenti ed attrezzature: acquisto/noleggio</t>
  </si>
  <si>
    <t xml:space="preserve">UNIMI PARTNER </t>
  </si>
  <si>
    <t>Materiale d'uso (*)</t>
  </si>
  <si>
    <t>(*)  Si intendono beni che esauriscono la propria funzione con l’utilizzo per le attività di progetto.</t>
  </si>
  <si>
    <r>
      <t xml:space="preserve">AMMORTAMENTO
</t>
    </r>
    <r>
      <rPr>
        <sz val="11"/>
        <color theme="1"/>
        <rFont val="Aptos Narrow"/>
        <scheme val="minor"/>
      </rPr>
      <t>(5 anni apparecchiature scientifiche; 3 anni apparecchiature informatiche)</t>
    </r>
  </si>
  <si>
    <t>MESI UTILIZZO NEL PROGETTO</t>
  </si>
  <si>
    <t>% DI UTILIZZO NEL PROGETTO</t>
  </si>
  <si>
    <t>Spese per servizi (**)</t>
  </si>
  <si>
    <t>(**) Consulenze, collaborazioni professionali, consulenze notarili, software, brevetti, licenze.</t>
  </si>
  <si>
    <t>Compilare solo le celle gialle</t>
  </si>
  <si>
    <t>UNIMI  PARTNER</t>
  </si>
  <si>
    <t>VERIFICA DELLA SOSTENIBILITA'</t>
  </si>
  <si>
    <r>
      <t xml:space="preserve">Selezionare il costo orario dal menù a tendina in base alla qualifica:
</t>
    </r>
    <r>
      <rPr>
        <sz val="12"/>
        <color theme="1"/>
        <rFont val="Aptos Narrow"/>
        <scheme val="minor"/>
      </rPr>
      <t>(PO: 81.00 €/h; PA 53.00 €/h; ricercatore/tecnico/amministrativo 34.00 €/h)</t>
    </r>
  </si>
  <si>
    <t>TOTALE PERSONALE IMPIEGATO</t>
  </si>
  <si>
    <t>TOT Materiali d'uso</t>
  </si>
  <si>
    <t>Descrizione</t>
  </si>
  <si>
    <t>e.g. strumenti informatici, software, licenze</t>
  </si>
  <si>
    <t>apparecchiature</t>
  </si>
  <si>
    <t>Prototipi, test e collaudi</t>
  </si>
  <si>
    <t>Costi indiretti</t>
  </si>
  <si>
    <t>Costi</t>
  </si>
  <si>
    <t>Totale budget massimo richiedibile</t>
  </si>
  <si>
    <t>Costi indiretti (10%)</t>
  </si>
  <si>
    <t>Totale massimo
per altri costi diretti</t>
  </si>
  <si>
    <t>Articolare la somma massima di "Altri Costi diretti" nei quadri seguenti:</t>
  </si>
  <si>
    <r>
      <rPr>
        <b/>
        <u/>
        <sz val="12"/>
        <color rgb="FFFF0000"/>
        <rFont val="Aptos Narrow"/>
        <scheme val="minor"/>
      </rPr>
      <t>ATTENZIONE!</t>
    </r>
    <r>
      <rPr>
        <b/>
        <sz val="12"/>
        <color rgb="FFFF0000"/>
        <rFont val="Aptos Narrow"/>
        <scheme val="minor"/>
      </rPr>
      <t xml:space="preserve"> </t>
    </r>
    <r>
      <rPr>
        <b/>
        <sz val="12"/>
        <rFont val="Aptos Narrow"/>
        <scheme val="minor"/>
      </rPr>
      <t>IVA non ammissibile</t>
    </r>
  </si>
  <si>
    <t>TOT ALTRI
COSTI DIRETTI</t>
  </si>
  <si>
    <t>Totale massimo richiedibile di
Altri Costi</t>
  </si>
  <si>
    <t>TOTALE RICHIESTO</t>
  </si>
  <si>
    <t>AMMORTAMENTO NON RENDICONTABILE</t>
  </si>
  <si>
    <t>CONTRIBUTO PSR (100%)</t>
  </si>
  <si>
    <t xml:space="preserve">TOT Spese per prototipi, test e collaudi </t>
  </si>
  <si>
    <t>Bando SRG01</t>
  </si>
  <si>
    <t>TOT
ALTRI COSTI</t>
  </si>
  <si>
    <r>
      <t xml:space="preserve">La spesa </t>
    </r>
    <r>
      <rPr>
        <b/>
        <sz val="10"/>
        <color theme="1"/>
        <rFont val="Aptos Narrow"/>
        <scheme val="minor"/>
      </rPr>
      <t>minima</t>
    </r>
    <r>
      <rPr>
        <sz val="10"/>
        <color theme="1"/>
        <rFont val="Aptos Narrow"/>
        <scheme val="minor"/>
      </rPr>
      <t xml:space="preserve"> ammissibile, per domanda di contributo è pari a </t>
    </r>
    <r>
      <rPr>
        <b/>
        <sz val="10"/>
        <color theme="5" tint="-0.249977111117893"/>
        <rFont val="Aptos Narrow"/>
        <scheme val="minor"/>
      </rPr>
      <t>€ 180.000</t>
    </r>
    <r>
      <rPr>
        <sz val="10"/>
        <color theme="1"/>
        <rFont val="Aptos Narrow"/>
        <scheme val="minor"/>
      </rPr>
      <t xml:space="preserve">. L'importo </t>
    </r>
    <r>
      <rPr>
        <b/>
        <sz val="10"/>
        <color theme="1"/>
        <rFont val="Aptos Narrow"/>
        <scheme val="minor"/>
      </rPr>
      <t>massimo</t>
    </r>
    <r>
      <rPr>
        <sz val="10"/>
        <color theme="1"/>
        <rFont val="Aptos Narrow"/>
        <scheme val="minor"/>
      </rPr>
      <t xml:space="preserve"> di spesa ammissibile è pari a </t>
    </r>
    <r>
      <rPr>
        <b/>
        <sz val="10"/>
        <color theme="5" tint="-0.249977111117893"/>
        <rFont val="Aptos Narrow"/>
        <scheme val="minor"/>
      </rPr>
      <t>€ 450.000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</si>
</sst>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[$€-2]\ * #,##0.00_-;\-[$€-2]\ * #,##0.00_-;_-[$€-2]\ * &quot;-&quot;??_-;_-@_-"/>
    <numFmt numFmtId="167" formatCode="_-&quot;€&quot;\ * #,##0.00_-;\-&quot;€&quot;\ * #,##0.00_-;_-&quot;€&quot;\ * &quot;-&quot;??_-;_-@_-"/>
    <numFmt numFmtId="168" formatCode="&quot;€&quot;\ #,##0.00;[Red]\-&quot;€&quot;\ #,##0.00"/>
    <numFmt numFmtId="169" formatCode="&quot;€&quot;\ #,##0.00"/>
    <numFmt numFmtId="170" formatCode="_-* #,##0.00_-;\-* #,##0.00_-;_-* &quot;-&quot;??_-;_-@_-"/>
  </numFmts>
  <fonts count="4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3"/>
      <name val="Aptos Narrow"/>
      <scheme val="minor"/>
    </font>
    <font>
      <b/>
      <sz val="11"/>
      <color theme="1"/>
      <name val="Aptos Narrow"/>
      <scheme val="minor"/>
    </font>
    <font>
      <b/>
      <sz val="11"/>
      <color theme="1"/>
      <name val="Aptos Black"/>
    </font>
    <font>
      <b/>
      <sz val="12"/>
      <color rgb="FFFF0000"/>
      <name val="Aptos Narrow"/>
      <scheme val="minor"/>
    </font>
    <font>
      <b/>
      <sz val="12"/>
      <color theme="1"/>
      <name val="Aptos Narrow"/>
      <scheme val="minor"/>
    </font>
    <font>
      <b/>
      <sz val="11"/>
      <name val="Aptos Black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20"/>
      <color indexed="60"/>
      <name val="Calibri"/>
      <family val="2"/>
    </font>
    <font>
      <sz val="10"/>
      <color theme="1"/>
      <name val="Aptos Narrow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16"/>
      <color theme="1"/>
      <name val="Aptos Narrow"/>
      <scheme val="minor"/>
    </font>
    <font>
      <b/>
      <sz val="12"/>
      <color rgb="FFC00000"/>
      <name val="Aptos Narrow"/>
      <scheme val="minor"/>
    </font>
    <font>
      <b/>
      <i/>
      <sz val="10"/>
      <name val="Verdana"/>
      <family val="2"/>
    </font>
    <font>
      <b/>
      <sz val="11"/>
      <name val="Aptos Narrow"/>
      <scheme val="minor"/>
    </font>
    <font>
      <b/>
      <sz val="12"/>
      <name val="Aptos Narrow"/>
      <scheme val="minor"/>
    </font>
    <font>
      <i/>
      <sz val="11"/>
      <color theme="1"/>
      <name val="Aptos Narrow"/>
      <scheme val="minor"/>
    </font>
    <font>
      <b/>
      <sz val="9"/>
      <color rgb="FF000000"/>
      <name val="Calibri"/>
      <family val="2"/>
    </font>
    <font>
      <sz val="12"/>
      <color theme="1"/>
      <name val="Aptos Narrow"/>
      <scheme val="minor"/>
    </font>
    <font>
      <b/>
      <u/>
      <sz val="10"/>
      <name val="Verdana"/>
      <family val="2"/>
    </font>
    <font>
      <b/>
      <sz val="13"/>
      <color rgb="FFFF0000"/>
      <name val="Aptos Narrow"/>
      <family val="2"/>
      <scheme val="minor"/>
    </font>
    <font>
      <b/>
      <sz val="15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ptos Narrow"/>
      <family val="2"/>
      <scheme val="minor"/>
    </font>
    <font>
      <b/>
      <sz val="13"/>
      <color theme="1"/>
      <name val="Aptos Narrow"/>
      <scheme val="minor"/>
    </font>
    <font>
      <b/>
      <u/>
      <sz val="12"/>
      <color rgb="FFFF0000"/>
      <name val="Aptos Narrow"/>
      <scheme val="minor"/>
    </font>
    <font>
      <b/>
      <sz val="14"/>
      <color theme="1"/>
      <name val="Aptos Narrow"/>
      <scheme val="minor"/>
    </font>
    <font>
      <sz val="10"/>
      <color theme="1"/>
      <name val="Aptos Narrow"/>
      <scheme val="minor"/>
    </font>
    <font>
      <b/>
      <sz val="10"/>
      <color theme="1"/>
      <name val="Aptos Narrow"/>
      <scheme val="minor"/>
    </font>
    <font>
      <b/>
      <sz val="10"/>
      <color theme="5" tint="-0.249977111117893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/>
      <top style="thin">
        <color theme="8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ck">
        <color auto="1"/>
      </bottom>
      <diagonal/>
    </border>
    <border>
      <left/>
      <right style="thin">
        <color theme="8" tint="-0.249977111117893"/>
      </right>
      <top/>
      <bottom style="thick">
        <color auto="1"/>
      </bottom>
      <diagonal/>
    </border>
    <border>
      <left style="thin">
        <color theme="8" tint="-0.249977111117893"/>
      </left>
      <right/>
      <top/>
      <bottom style="thick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 style="medium">
        <color indexed="64"/>
      </left>
      <right style="thin">
        <color theme="8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7" fillId="0" borderId="0"/>
    <xf numFmtId="167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0"/>
    <xf numFmtId="170" fontId="28" fillId="0" borderId="0" applyFont="0" applyFill="0" applyBorder="0" applyAlignment="0" applyProtection="0"/>
  </cellStyleXfs>
  <cellXfs count="274">
    <xf numFmtId="0" fontId="0" fillId="0" borderId="0" xfId="0"/>
    <xf numFmtId="165" fontId="0" fillId="3" borderId="17" xfId="0" applyNumberFormat="1" applyFill="1" applyBorder="1" applyAlignment="1" applyProtection="1">
      <alignment vertical="center" wrapText="1"/>
      <protection locked="0"/>
    </xf>
    <xf numFmtId="165" fontId="0" fillId="3" borderId="12" xfId="0" applyNumberFormat="1" applyFill="1" applyBorder="1" applyAlignment="1" applyProtection="1">
      <alignment horizontal="center" vertical="center" wrapText="1"/>
      <protection locked="0"/>
    </xf>
    <xf numFmtId="165" fontId="0" fillId="3" borderId="18" xfId="0" applyNumberFormat="1" applyFill="1" applyBorder="1" applyAlignment="1" applyProtection="1">
      <alignment vertical="center" wrapText="1"/>
      <protection locked="0"/>
    </xf>
    <xf numFmtId="165" fontId="0" fillId="3" borderId="16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>
      <alignment horizontal="left" vertical="center" wrapText="1"/>
    </xf>
    <xf numFmtId="165" fontId="0" fillId="2" borderId="17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 wrapText="1"/>
    </xf>
    <xf numFmtId="165" fontId="0" fillId="2" borderId="19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5" borderId="12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65" fontId="0" fillId="0" borderId="13" xfId="0" applyNumberFormat="1" applyBorder="1" applyAlignment="1">
      <alignment horizontal="left" vertical="center" wrapText="1"/>
    </xf>
    <xf numFmtId="165" fontId="0" fillId="0" borderId="15" xfId="0" applyNumberFormat="1" applyBorder="1" applyAlignment="1">
      <alignment horizontal="left" vertical="center" wrapText="1"/>
    </xf>
    <xf numFmtId="165" fontId="0" fillId="2" borderId="13" xfId="0" applyNumberFormat="1" applyFill="1" applyBorder="1" applyAlignment="1">
      <alignment horizontal="left" vertical="center" wrapText="1"/>
    </xf>
    <xf numFmtId="165" fontId="0" fillId="4" borderId="17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165" fontId="0" fillId="2" borderId="12" xfId="0" applyNumberFormat="1" applyFill="1" applyBorder="1" applyAlignment="1">
      <alignment horizontal="center" vertical="center" wrapText="1"/>
    </xf>
    <xf numFmtId="165" fontId="0" fillId="5" borderId="20" xfId="0" applyNumberFormat="1" applyFill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3" fillId="7" borderId="2" xfId="0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12" xfId="0" applyNumberForma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2" fontId="0" fillId="3" borderId="12" xfId="0" applyNumberFormat="1" applyFill="1" applyBorder="1" applyAlignment="1" applyProtection="1">
      <alignment vertical="top" wrapText="1"/>
      <protection locked="0"/>
    </xf>
    <xf numFmtId="0" fontId="17" fillId="0" borderId="0" xfId="1"/>
    <xf numFmtId="0" fontId="17" fillId="0" borderId="1" xfId="1" applyBorder="1"/>
    <xf numFmtId="0" fontId="16" fillId="0" borderId="1" xfId="1" applyFont="1" applyBorder="1" applyAlignment="1">
      <alignment horizontal="center"/>
    </xf>
    <xf numFmtId="167" fontId="0" fillId="6" borderId="1" xfId="2" applyFont="1" applyFill="1" applyBorder="1" applyProtection="1"/>
    <xf numFmtId="0" fontId="17" fillId="0" borderId="1" xfId="0" applyFont="1" applyBorder="1" applyAlignment="1">
      <alignment wrapText="1"/>
    </xf>
    <xf numFmtId="168" fontId="18" fillId="0" borderId="0" xfId="0" applyNumberFormat="1" applyFont="1"/>
    <xf numFmtId="167" fontId="18" fillId="0" borderId="0" xfId="2" applyFont="1" applyProtection="1"/>
    <xf numFmtId="0" fontId="17" fillId="0" borderId="1" xfId="1" applyBorder="1" applyAlignment="1">
      <alignment wrapText="1"/>
    </xf>
    <xf numFmtId="166" fontId="17" fillId="0" borderId="0" xfId="1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horizontal="center"/>
    </xf>
    <xf numFmtId="10" fontId="20" fillId="0" borderId="0" xfId="3" applyNumberFormat="1" applyFont="1"/>
    <xf numFmtId="0" fontId="16" fillId="0" borderId="1" xfId="1" applyFont="1" applyBorder="1" applyAlignment="1">
      <alignment wrapText="1"/>
    </xf>
    <xf numFmtId="44" fontId="32" fillId="6" borderId="1" xfId="2" applyNumberFormat="1" applyFont="1" applyFill="1" applyBorder="1" applyProtection="1"/>
    <xf numFmtId="164" fontId="0" fillId="3" borderId="20" xfId="0" applyNumberForma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165" fontId="0" fillId="3" borderId="30" xfId="0" applyNumberFormat="1" applyFill="1" applyBorder="1" applyAlignment="1" applyProtection="1">
      <alignment horizontal="left" vertical="center" wrapText="1"/>
      <protection locked="0"/>
    </xf>
    <xf numFmtId="165" fontId="0" fillId="2" borderId="30" xfId="0" applyNumberFormat="1" applyFill="1" applyBorder="1" applyAlignment="1">
      <alignment horizontal="left" vertical="center" wrapText="1"/>
    </xf>
    <xf numFmtId="165" fontId="0" fillId="3" borderId="31" xfId="0" applyNumberFormat="1" applyFill="1" applyBorder="1" applyAlignment="1" applyProtection="1">
      <alignment horizontal="left" vertical="center" wrapText="1"/>
      <protection locked="0"/>
    </xf>
    <xf numFmtId="165" fontId="0" fillId="2" borderId="17" xfId="0" applyNumberFormat="1" applyFill="1" applyBorder="1" applyAlignment="1">
      <alignment horizontal="left" vertical="center" wrapText="1"/>
    </xf>
    <xf numFmtId="165" fontId="0" fillId="0" borderId="33" xfId="0" applyNumberFormat="1" applyBorder="1" applyAlignment="1">
      <alignment horizontal="left" vertical="center" wrapText="1"/>
    </xf>
    <xf numFmtId="3" fontId="0" fillId="0" borderId="24" xfId="0" applyNumberFormat="1" applyBorder="1" applyAlignment="1">
      <alignment vertical="center" wrapText="1"/>
    </xf>
    <xf numFmtId="165" fontId="0" fillId="3" borderId="20" xfId="0" applyNumberFormat="1" applyFill="1" applyBorder="1" applyAlignment="1" applyProtection="1">
      <alignment horizontal="center" vertical="center" wrapText="1"/>
      <protection locked="0"/>
    </xf>
    <xf numFmtId="165" fontId="11" fillId="8" borderId="2" xfId="0" applyNumberFormat="1" applyFont="1" applyFill="1" applyBorder="1" applyAlignment="1">
      <alignment horizontal="center" vertical="center" wrapText="1"/>
    </xf>
    <xf numFmtId="165" fontId="10" fillId="8" borderId="35" xfId="0" applyNumberFormat="1" applyFont="1" applyFill="1" applyBorder="1" applyAlignment="1">
      <alignment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165" fontId="1" fillId="8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vertical="center" wrapText="1"/>
    </xf>
    <xf numFmtId="165" fontId="10" fillId="5" borderId="28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vertical="center" wrapText="1"/>
    </xf>
    <xf numFmtId="165" fontId="10" fillId="2" borderId="25" xfId="0" applyNumberFormat="1" applyFont="1" applyFill="1" applyBorder="1" applyAlignment="1">
      <alignment horizontal="left" vertical="center" wrapText="1"/>
    </xf>
    <xf numFmtId="165" fontId="10" fillId="2" borderId="25" xfId="0" applyNumberFormat="1" applyFont="1" applyFill="1" applyBorder="1" applyAlignment="1">
      <alignment vertical="center" wrapText="1"/>
    </xf>
    <xf numFmtId="165" fontId="10" fillId="2" borderId="36" xfId="0" applyNumberFormat="1" applyFont="1" applyFill="1" applyBorder="1" applyAlignment="1">
      <alignment vertical="center" wrapText="1"/>
    </xf>
    <xf numFmtId="165" fontId="10" fillId="2" borderId="25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5" fontId="0" fillId="3" borderId="32" xfId="0" applyNumberFormat="1" applyFill="1" applyBorder="1" applyAlignment="1" applyProtection="1">
      <alignment vertical="center" wrapText="1"/>
      <protection locked="0"/>
    </xf>
    <xf numFmtId="165" fontId="0" fillId="3" borderId="39" xfId="0" applyNumberFormat="1" applyFill="1" applyBorder="1" applyAlignment="1" applyProtection="1">
      <alignment horizontal="left" vertical="center" wrapText="1"/>
      <protection locked="0"/>
    </xf>
    <xf numFmtId="165" fontId="11" fillId="8" borderId="2" xfId="0" applyNumberFormat="1" applyFont="1" applyFill="1" applyBorder="1" applyAlignment="1">
      <alignment horizontal="left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" fillId="8" borderId="28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vertical="center" wrapText="1"/>
    </xf>
    <xf numFmtId="165" fontId="5" fillId="7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vertical="top" wrapText="1"/>
      <protection locked="0"/>
    </xf>
    <xf numFmtId="0" fontId="0" fillId="3" borderId="41" xfId="0" applyFill="1" applyBorder="1" applyAlignment="1" applyProtection="1">
      <alignment vertical="top" wrapText="1"/>
      <protection locked="0"/>
    </xf>
    <xf numFmtId="0" fontId="0" fillId="3" borderId="44" xfId="0" applyFill="1" applyBorder="1" applyAlignment="1" applyProtection="1">
      <alignment vertical="top" wrapText="1"/>
      <protection locked="0"/>
    </xf>
    <xf numFmtId="0" fontId="0" fillId="3" borderId="22" xfId="0" applyFill="1" applyBorder="1" applyAlignment="1" applyProtection="1">
      <alignment vertical="top" wrapText="1"/>
      <protection locked="0"/>
    </xf>
    <xf numFmtId="2" fontId="0" fillId="3" borderId="20" xfId="0" applyNumberFormat="1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vertical="top" wrapText="1"/>
      <protection locked="0"/>
    </xf>
    <xf numFmtId="0" fontId="0" fillId="0" borderId="0" xfId="0" applyFill="1"/>
    <xf numFmtId="0" fontId="38" fillId="0" borderId="0" xfId="0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3" borderId="58" xfId="0" applyFill="1" applyBorder="1" applyAlignment="1" applyProtection="1">
      <alignment vertical="top" wrapText="1"/>
      <protection locked="0"/>
    </xf>
    <xf numFmtId="0" fontId="0" fillId="3" borderId="59" xfId="0" applyFill="1" applyBorder="1" applyAlignment="1" applyProtection="1">
      <alignment vertical="top" wrapText="1"/>
      <protection locked="0"/>
    </xf>
    <xf numFmtId="0" fontId="0" fillId="3" borderId="62" xfId="0" applyFill="1" applyBorder="1" applyAlignment="1" applyProtection="1">
      <alignment vertical="top" wrapText="1"/>
      <protection locked="0"/>
    </xf>
    <xf numFmtId="0" fontId="26" fillId="10" borderId="29" xfId="0" applyFont="1" applyFill="1" applyBorder="1" applyAlignment="1">
      <alignment wrapText="1"/>
    </xf>
    <xf numFmtId="0" fontId="25" fillId="7" borderId="24" xfId="0" applyFont="1" applyFill="1" applyBorder="1" applyAlignment="1">
      <alignment horizontal="left" vertical="center" wrapText="1"/>
    </xf>
    <xf numFmtId="0" fontId="25" fillId="7" borderId="25" xfId="0" applyFont="1" applyFill="1" applyBorder="1" applyAlignment="1">
      <alignment horizontal="left" vertical="center" wrapText="1"/>
    </xf>
    <xf numFmtId="169" fontId="8" fillId="0" borderId="2" xfId="0" applyNumberFormat="1" applyFont="1" applyFill="1" applyBorder="1" applyAlignment="1">
      <alignment vertical="center"/>
    </xf>
    <xf numFmtId="169" fontId="8" fillId="0" borderId="7" xfId="0" applyNumberFormat="1" applyFont="1" applyFill="1" applyBorder="1" applyAlignment="1">
      <alignment vertical="center"/>
    </xf>
    <xf numFmtId="169" fontId="1" fillId="0" borderId="7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5" fillId="12" borderId="1" xfId="1" applyFont="1" applyFill="1" applyBorder="1" applyAlignment="1">
      <alignment horizontal="center"/>
    </xf>
    <xf numFmtId="0" fontId="0" fillId="3" borderId="14" xfId="0" applyFill="1" applyBorder="1" applyAlignment="1" applyProtection="1">
      <alignment vertical="top" wrapText="1"/>
      <protection locked="0"/>
    </xf>
    <xf numFmtId="0" fontId="0" fillId="3" borderId="68" xfId="0" applyFill="1" applyBorder="1" applyAlignment="1" applyProtection="1">
      <alignment vertical="top" wrapText="1"/>
      <protection locked="0"/>
    </xf>
    <xf numFmtId="0" fontId="0" fillId="3" borderId="70" xfId="0" applyFill="1" applyBorder="1" applyAlignment="1" applyProtection="1">
      <alignment vertical="top" wrapText="1"/>
      <protection locked="0"/>
    </xf>
    <xf numFmtId="0" fontId="0" fillId="3" borderId="71" xfId="0" applyFill="1" applyBorder="1" applyAlignment="1" applyProtection="1">
      <alignment vertical="top" wrapText="1"/>
      <protection locked="0"/>
    </xf>
    <xf numFmtId="0" fontId="30" fillId="0" borderId="0" xfId="0" applyFont="1" applyBorder="1" applyAlignment="1">
      <alignment vertical="center" wrapText="1"/>
    </xf>
    <xf numFmtId="0" fontId="43" fillId="0" borderId="2" xfId="0" applyFont="1" applyFill="1" applyBorder="1" applyAlignment="1">
      <alignment vertical="center"/>
    </xf>
    <xf numFmtId="169" fontId="43" fillId="0" borderId="5" xfId="0" applyNumberFormat="1" applyFont="1" applyFill="1" applyBorder="1" applyAlignment="1">
      <alignment vertical="center"/>
    </xf>
    <xf numFmtId="164" fontId="29" fillId="7" borderId="2" xfId="0" applyNumberFormat="1" applyFont="1" applyFill="1" applyBorder="1" applyAlignment="1">
      <alignment horizontal="center" vertical="center" wrapText="1"/>
    </xf>
    <xf numFmtId="0" fontId="23" fillId="9" borderId="74" xfId="0" applyFont="1" applyFill="1" applyBorder="1" applyAlignment="1">
      <alignment horizontal="center" vertical="center" wrapText="1"/>
    </xf>
    <xf numFmtId="0" fontId="23" fillId="9" borderId="75" xfId="0" applyFont="1" applyFill="1" applyBorder="1" applyAlignment="1">
      <alignment horizontal="center" vertical="center" wrapText="1"/>
    </xf>
    <xf numFmtId="0" fontId="23" fillId="9" borderId="76" xfId="0" applyFont="1" applyFill="1" applyBorder="1" applyAlignment="1">
      <alignment horizontal="center" vertical="center" wrapText="1"/>
    </xf>
    <xf numFmtId="165" fontId="0" fillId="0" borderId="14" xfId="0" applyNumberFormat="1" applyBorder="1" applyAlignment="1" applyProtection="1">
      <alignment vertical="center" wrapText="1"/>
      <protection locked="0"/>
    </xf>
    <xf numFmtId="165" fontId="10" fillId="2" borderId="14" xfId="0" applyNumberFormat="1" applyFont="1" applyFill="1" applyBorder="1" applyAlignment="1" applyProtection="1">
      <alignment vertical="center" wrapText="1"/>
      <protection locked="0"/>
    </xf>
    <xf numFmtId="165" fontId="0" fillId="0" borderId="23" xfId="0" applyNumberFormat="1" applyBorder="1" applyAlignment="1" applyProtection="1">
      <alignment vertical="center" wrapText="1"/>
      <protection locked="0"/>
    </xf>
    <xf numFmtId="165" fontId="0" fillId="2" borderId="14" xfId="0" applyNumberFormat="1" applyFill="1" applyBorder="1" applyAlignment="1" applyProtection="1">
      <alignment vertical="center" wrapText="1"/>
      <protection locked="0"/>
    </xf>
    <xf numFmtId="0" fontId="21" fillId="0" borderId="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8" fillId="9" borderId="3" xfId="0" applyFont="1" applyFill="1" applyBorder="1" applyAlignment="1">
      <alignment horizontal="center" vertical="center" wrapText="1"/>
    </xf>
    <xf numFmtId="0" fontId="38" fillId="9" borderId="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46" fillId="0" borderId="77" xfId="0" applyFont="1" applyBorder="1" applyAlignment="1">
      <alignment vertical="top" wrapText="1"/>
    </xf>
    <xf numFmtId="0" fontId="46" fillId="0" borderId="78" xfId="0" applyFont="1" applyBorder="1" applyAlignment="1">
      <alignment vertical="top" wrapText="1"/>
    </xf>
    <xf numFmtId="0" fontId="46" fillId="0" borderId="79" xfId="0" applyFont="1" applyBorder="1" applyAlignment="1">
      <alignment vertical="top" wrapText="1"/>
    </xf>
    <xf numFmtId="0" fontId="46" fillId="0" borderId="80" xfId="0" applyFont="1" applyBorder="1" applyAlignment="1">
      <alignment vertical="top" wrapText="1"/>
    </xf>
    <xf numFmtId="0" fontId="46" fillId="0" borderId="9" xfId="0" applyFont="1" applyBorder="1" applyAlignment="1">
      <alignment vertical="top" wrapText="1"/>
    </xf>
    <xf numFmtId="0" fontId="46" fillId="0" borderId="81" xfId="0" applyFont="1" applyBorder="1" applyAlignment="1">
      <alignment vertical="top" wrapText="1"/>
    </xf>
    <xf numFmtId="0" fontId="38" fillId="9" borderId="4" xfId="0" applyFont="1" applyFill="1" applyBorder="1" applyAlignment="1">
      <alignment horizontal="center" vertical="center" wrapText="1"/>
    </xf>
    <xf numFmtId="165" fontId="10" fillId="4" borderId="32" xfId="0" applyNumberFormat="1" applyFont="1" applyFill="1" applyBorder="1" applyAlignment="1">
      <alignment horizontal="center" vertical="center" wrapText="1"/>
    </xf>
    <xf numFmtId="165" fontId="10" fillId="4" borderId="52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7" borderId="3" xfId="0" applyNumberFormat="1" applyFont="1" applyFill="1" applyBorder="1" applyAlignment="1">
      <alignment horizontal="center" vertical="center" wrapText="1"/>
    </xf>
    <xf numFmtId="165" fontId="2" fillId="7" borderId="4" xfId="0" applyNumberFormat="1" applyFont="1" applyFill="1" applyBorder="1" applyAlignment="1">
      <alignment horizontal="center" vertical="center" wrapText="1"/>
    </xf>
    <xf numFmtId="165" fontId="2" fillId="7" borderId="5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13" fillId="5" borderId="3" xfId="0" applyNumberFormat="1" applyFont="1" applyFill="1" applyBorder="1" applyAlignment="1">
      <alignment horizontal="center" vertical="center" wrapText="1"/>
    </xf>
    <xf numFmtId="165" fontId="13" fillId="5" borderId="4" xfId="0" applyNumberFormat="1" applyFont="1" applyFill="1" applyBorder="1" applyAlignment="1">
      <alignment horizontal="center" vertical="center" wrapText="1"/>
    </xf>
    <xf numFmtId="165" fontId="13" fillId="5" borderId="5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1" fillId="8" borderId="5" xfId="0" applyNumberFormat="1" applyFont="1" applyFill="1" applyBorder="1" applyAlignment="1">
      <alignment horizontal="center" vertical="center" wrapText="1"/>
    </xf>
    <xf numFmtId="165" fontId="0" fillId="3" borderId="24" xfId="0" applyNumberFormat="1" applyFill="1" applyBorder="1" applyAlignment="1" applyProtection="1">
      <alignment horizontal="center" vertical="center" wrapText="1"/>
      <protection locked="0"/>
    </xf>
    <xf numFmtId="165" fontId="10" fillId="5" borderId="17" xfId="0" applyNumberFormat="1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165" fontId="10" fillId="5" borderId="19" xfId="0" applyNumberFormat="1" applyFont="1" applyFill="1" applyBorder="1" applyAlignment="1">
      <alignment horizontal="center" vertical="center" wrapText="1"/>
    </xf>
    <xf numFmtId="165" fontId="36" fillId="5" borderId="3" xfId="0" applyNumberFormat="1" applyFont="1" applyFill="1" applyBorder="1" applyAlignment="1">
      <alignment horizontal="center" vertical="center" wrapText="1"/>
    </xf>
    <xf numFmtId="165" fontId="36" fillId="5" borderId="4" xfId="0" applyNumberFormat="1" applyFont="1" applyFill="1" applyBorder="1" applyAlignment="1">
      <alignment horizontal="center" vertical="center" wrapText="1"/>
    </xf>
    <xf numFmtId="165" fontId="36" fillId="5" borderId="5" xfId="0" applyNumberFormat="1" applyFont="1" applyFill="1" applyBorder="1" applyAlignment="1">
      <alignment horizontal="center" vertical="center" wrapText="1"/>
    </xf>
    <xf numFmtId="165" fontId="10" fillId="2" borderId="37" xfId="0" applyNumberFormat="1" applyFont="1" applyFill="1" applyBorder="1" applyAlignment="1">
      <alignment horizontal="center" vertical="center" wrapText="1"/>
    </xf>
    <xf numFmtId="165" fontId="10" fillId="2" borderId="38" xfId="0" applyNumberFormat="1" applyFont="1" applyFill="1" applyBorder="1" applyAlignment="1">
      <alignment horizontal="center" vertical="center" wrapText="1"/>
    </xf>
    <xf numFmtId="165" fontId="10" fillId="5" borderId="3" xfId="0" applyNumberFormat="1" applyFont="1" applyFill="1" applyBorder="1" applyAlignment="1">
      <alignment horizontal="center" vertical="center" wrapText="1"/>
    </xf>
    <xf numFmtId="165" fontId="10" fillId="5" borderId="4" xfId="0" applyNumberFormat="1" applyFont="1" applyFill="1" applyBorder="1" applyAlignment="1">
      <alignment horizontal="center" vertical="center" wrapText="1"/>
    </xf>
    <xf numFmtId="165" fontId="10" fillId="5" borderId="34" xfId="0" applyNumberFormat="1" applyFont="1" applyFill="1" applyBorder="1" applyAlignment="1">
      <alignment horizontal="center" vertical="center" wrapText="1"/>
    </xf>
    <xf numFmtId="0" fontId="39" fillId="12" borderId="3" xfId="1" applyFont="1" applyFill="1" applyBorder="1" applyAlignment="1">
      <alignment horizontal="center"/>
    </xf>
    <xf numFmtId="0" fontId="39" fillId="12" borderId="4" xfId="1" applyFont="1" applyFill="1" applyBorder="1" applyAlignment="1">
      <alignment horizontal="center"/>
    </xf>
    <xf numFmtId="0" fontId="39" fillId="12" borderId="5" xfId="1" applyFont="1" applyFill="1" applyBorder="1" applyAlignment="1">
      <alignment horizontal="center"/>
    </xf>
    <xf numFmtId="0" fontId="38" fillId="9" borderId="3" xfId="0" applyFont="1" applyFill="1" applyBorder="1" applyAlignment="1" applyProtection="1">
      <alignment horizontal="center" vertical="center" wrapText="1"/>
      <protection locked="0"/>
    </xf>
    <xf numFmtId="0" fontId="38" fillId="9" borderId="4" xfId="0" applyFont="1" applyFill="1" applyBorder="1" applyAlignment="1" applyProtection="1">
      <alignment horizontal="center" vertical="center" wrapText="1"/>
      <protection locked="0"/>
    </xf>
    <xf numFmtId="0" fontId="38" fillId="9" borderId="5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3" fillId="11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45" fillId="10" borderId="3" xfId="0" applyFont="1" applyFill="1" applyBorder="1" applyAlignment="1" applyProtection="1">
      <alignment horizontal="center" vertical="center" wrapText="1"/>
      <protection locked="0"/>
    </xf>
    <xf numFmtId="164" fontId="45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horizontal="left" wrapText="1"/>
      <protection locked="0"/>
    </xf>
    <xf numFmtId="0" fontId="0" fillId="4" borderId="25" xfId="0" applyFill="1" applyBorder="1" applyProtection="1"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 wrapText="1"/>
      <protection locked="0"/>
    </xf>
    <xf numFmtId="164" fontId="0" fillId="0" borderId="40" xfId="0" applyNumberFormat="1" applyBorder="1" applyAlignment="1" applyProtection="1">
      <alignment horizontal="center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164" fontId="0" fillId="4" borderId="16" xfId="0" applyNumberForma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164" fontId="10" fillId="0" borderId="19" xfId="0" applyNumberFormat="1" applyFont="1" applyBorder="1" applyAlignment="1" applyProtection="1">
      <alignment horizontal="center"/>
      <protection locked="0"/>
    </xf>
    <xf numFmtId="0" fontId="6" fillId="0" borderId="73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164" fontId="0" fillId="0" borderId="0" xfId="0" applyNumberFormat="1" applyBorder="1" applyAlignment="1" applyProtection="1">
      <alignment vertical="top" wrapText="1"/>
      <protection locked="0"/>
    </xf>
    <xf numFmtId="0" fontId="10" fillId="10" borderId="17" xfId="0" applyFont="1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170" fontId="28" fillId="0" borderId="26" xfId="5" applyNumberFormat="1" applyFont="1" applyFill="1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top" wrapText="1"/>
      <protection locked="0"/>
    </xf>
    <xf numFmtId="0" fontId="0" fillId="3" borderId="42" xfId="0" applyFill="1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170" fontId="28" fillId="0" borderId="60" xfId="5" applyNumberFormat="1" applyFont="1" applyFill="1" applyBorder="1" applyAlignment="1" applyProtection="1">
      <alignment vertical="center"/>
      <protection locked="0"/>
    </xf>
    <xf numFmtId="0" fontId="0" fillId="3" borderId="46" xfId="0" applyFill="1" applyBorder="1" applyAlignment="1" applyProtection="1">
      <alignment vertical="top" wrapText="1"/>
      <protection locked="0"/>
    </xf>
    <xf numFmtId="170" fontId="28" fillId="0" borderId="61" xfId="5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3" borderId="45" xfId="0" applyFill="1" applyBorder="1" applyAlignment="1" applyProtection="1">
      <alignment vertical="top" wrapText="1"/>
      <protection locked="0"/>
    </xf>
    <xf numFmtId="0" fontId="0" fillId="3" borderId="63" xfId="0" applyFill="1" applyBorder="1" applyAlignment="1" applyProtection="1">
      <alignment vertical="top" wrapText="1"/>
      <protection locked="0"/>
    </xf>
    <xf numFmtId="170" fontId="28" fillId="0" borderId="57" xfId="5" applyNumberFormat="1" applyFont="1" applyFill="1" applyBorder="1" applyAlignment="1" applyProtection="1">
      <alignment vertical="center"/>
      <protection locked="0"/>
    </xf>
    <xf numFmtId="0" fontId="0" fillId="4" borderId="48" xfId="0" applyFill="1" applyBorder="1" applyAlignment="1" applyProtection="1">
      <alignment vertical="top" wrapText="1"/>
      <protection locked="0"/>
    </xf>
    <xf numFmtId="0" fontId="0" fillId="4" borderId="64" xfId="0" applyFill="1" applyBorder="1" applyAlignment="1" applyProtection="1">
      <alignment vertical="top" wrapText="1"/>
      <protection locked="0"/>
    </xf>
    <xf numFmtId="0" fontId="0" fillId="4" borderId="49" xfId="0" applyFill="1" applyBorder="1" applyAlignment="1" applyProtection="1">
      <alignment vertical="top" wrapText="1"/>
      <protection locked="0"/>
    </xf>
    <xf numFmtId="0" fontId="0" fillId="4" borderId="50" xfId="0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2" fontId="0" fillId="4" borderId="28" xfId="0" applyNumberFormat="1" applyFill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3" borderId="51" xfId="0" applyFill="1" applyBorder="1" applyAlignment="1" applyProtection="1">
      <alignment vertical="top" wrapText="1"/>
      <protection locked="0"/>
    </xf>
    <xf numFmtId="0" fontId="0" fillId="0" borderId="56" xfId="0" applyBorder="1" applyAlignment="1" applyProtection="1">
      <alignment vertical="top" wrapText="1"/>
      <protection locked="0"/>
    </xf>
    <xf numFmtId="0" fontId="0" fillId="3" borderId="64" xfId="0" applyFill="1" applyBorder="1" applyAlignment="1" applyProtection="1">
      <alignment vertical="top" wrapText="1"/>
      <protection locked="0"/>
    </xf>
    <xf numFmtId="0" fontId="0" fillId="0" borderId="69" xfId="0" applyBorder="1" applyAlignment="1" applyProtection="1">
      <alignment vertical="top" wrapText="1"/>
      <protection locked="0"/>
    </xf>
    <xf numFmtId="170" fontId="28" fillId="0" borderId="27" xfId="5" applyNumberFormat="1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66" xfId="0" applyFill="1" applyBorder="1" applyAlignment="1" applyProtection="1">
      <alignment vertical="top" wrapText="1"/>
      <protection locked="0"/>
    </xf>
    <xf numFmtId="0" fontId="0" fillId="4" borderId="67" xfId="0" applyFill="1" applyBorder="1" applyAlignment="1" applyProtection="1">
      <alignment vertical="top" wrapText="1"/>
      <protection locked="0"/>
    </xf>
    <xf numFmtId="2" fontId="0" fillId="4" borderId="65" xfId="0" applyNumberForma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34" xfId="0" applyFont="1" applyBorder="1" applyAlignment="1" applyProtection="1">
      <alignment horizontal="center" vertical="top" wrapText="1"/>
      <protection locked="0"/>
    </xf>
    <xf numFmtId="2" fontId="10" fillId="0" borderId="5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2" fontId="0" fillId="0" borderId="0" xfId="0" applyNumberFormat="1" applyBorder="1" applyAlignment="1" applyProtection="1">
      <alignment vertical="top" wrapText="1"/>
      <protection locked="0"/>
    </xf>
    <xf numFmtId="0" fontId="0" fillId="4" borderId="22" xfId="0" applyFill="1" applyBorder="1" applyAlignment="1" applyProtection="1">
      <alignment vertical="top" wrapText="1"/>
      <protection locked="0"/>
    </xf>
    <xf numFmtId="2" fontId="0" fillId="4" borderId="12" xfId="0" applyNumberFormat="1" applyFill="1" applyBorder="1" applyAlignment="1" applyProtection="1">
      <alignment vertical="top" wrapText="1"/>
      <protection locked="0"/>
    </xf>
    <xf numFmtId="2" fontId="0" fillId="4" borderId="16" xfId="0" applyNumberFormat="1" applyFill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2" fontId="10" fillId="0" borderId="19" xfId="0" applyNumberFormat="1" applyFont="1" applyBorder="1" applyAlignment="1" applyProtection="1">
      <alignment vertical="top" wrapText="1"/>
      <protection locked="0"/>
    </xf>
    <xf numFmtId="0" fontId="4" fillId="0" borderId="73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2" fontId="10" fillId="0" borderId="72" xfId="0" applyNumberFormat="1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10" borderId="2" xfId="0" applyFont="1" applyFill="1" applyBorder="1" applyAlignment="1" applyProtection="1">
      <alignment horizontal="right" vertical="top" wrapText="1"/>
      <protection locked="0"/>
    </xf>
    <xf numFmtId="164" fontId="29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2" fontId="10" fillId="0" borderId="0" xfId="0" applyNumberFormat="1" applyFont="1" applyBorder="1" applyAlignment="1" applyProtection="1">
      <alignment vertical="top" wrapText="1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164" fontId="0" fillId="4" borderId="14" xfId="0" applyNumberFormat="1" applyFill="1" applyBorder="1" applyAlignment="1" applyProtection="1">
      <alignment wrapText="1"/>
      <protection locked="0"/>
    </xf>
    <xf numFmtId="0" fontId="5" fillId="10" borderId="2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6">
    <cellStyle name="Migliaia 4" xfId="5" xr:uid="{5C7AB151-EB23-4766-9E36-B107F16AE934}"/>
    <cellStyle name="Normale" xfId="0" builtinId="0"/>
    <cellStyle name="Normale 2" xfId="1" xr:uid="{F8AF9772-1677-4244-BFD4-52048DAB7AA2}"/>
    <cellStyle name="Normale 4" xfId="4" xr:uid="{919AED73-CE2A-489A-B89E-554DED565AF1}"/>
    <cellStyle name="Percentuale" xfId="3" builtinId="5"/>
    <cellStyle name="Valuta 2" xfId="2" xr:uid="{F19A8E5E-3232-458E-B7F8-515663D9EA9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  <color rgb="FFFEF8F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618F-CCF8-4F07-835E-1857D8BDACAC}">
  <dimension ref="A1:J18"/>
  <sheetViews>
    <sheetView tabSelected="1" zoomScale="80" zoomScaleNormal="80" workbookViewId="0">
      <selection sqref="A1:B1"/>
    </sheetView>
  </sheetViews>
  <sheetFormatPr defaultRowHeight="14"/>
  <cols>
    <col min="1" max="1" width="40.9140625" customWidth="1"/>
    <col min="2" max="2" width="47.1640625" customWidth="1"/>
  </cols>
  <sheetData>
    <row r="1" spans="1:10" ht="17" thickBot="1">
      <c r="A1" s="119" t="s">
        <v>59</v>
      </c>
      <c r="B1" s="120"/>
      <c r="C1" s="83"/>
      <c r="D1" s="83"/>
    </row>
    <row r="2" spans="1:10" ht="14.5" thickBot="1">
      <c r="A2" s="117"/>
      <c r="B2" s="118"/>
    </row>
    <row r="3" spans="1:10" ht="26.5" thickBot="1">
      <c r="A3" s="121" t="s">
        <v>82</v>
      </c>
      <c r="B3" s="122"/>
      <c r="D3" s="123" t="s">
        <v>84</v>
      </c>
      <c r="E3" s="124"/>
      <c r="F3" s="124"/>
      <c r="G3" s="124"/>
      <c r="H3" s="125"/>
    </row>
    <row r="4" spans="1:10" ht="14.5" thickBot="1">
      <c r="A4" s="87" t="s">
        <v>25</v>
      </c>
      <c r="B4" s="110"/>
      <c r="D4" s="126"/>
      <c r="E4" s="127"/>
      <c r="F4" s="127"/>
      <c r="G4" s="127"/>
      <c r="H4" s="128"/>
    </row>
    <row r="5" spans="1:10">
      <c r="A5" s="88" t="s">
        <v>26</v>
      </c>
      <c r="B5" s="111"/>
    </row>
    <row r="6" spans="1:10" ht="14.5" thickBot="1">
      <c r="A6" s="89" t="s">
        <v>27</v>
      </c>
      <c r="B6" s="112"/>
    </row>
    <row r="7" spans="1:10" s="82" customFormat="1" ht="14.5" thickBot="1">
      <c r="A7" s="84"/>
      <c r="B7" s="90"/>
    </row>
    <row r="8" spans="1:10" ht="17.5" customHeight="1" thickBot="1">
      <c r="A8" s="85" t="s">
        <v>28</v>
      </c>
      <c r="B8" s="86" t="s">
        <v>29</v>
      </c>
      <c r="F8" s="82"/>
    </row>
    <row r="9" spans="1:10" ht="25" customHeight="1" thickBot="1">
      <c r="A9" s="95" t="s">
        <v>31</v>
      </c>
      <c r="B9" s="97">
        <f>'Spese di personale'!$G$32</f>
        <v>0</v>
      </c>
    </row>
    <row r="10" spans="1:10" ht="23.5" customHeight="1" thickBot="1">
      <c r="A10" s="96" t="s">
        <v>30</v>
      </c>
      <c r="B10" s="98">
        <f>'Spese di personale'!$G$47</f>
        <v>0</v>
      </c>
      <c r="C10" s="37"/>
      <c r="D10" s="37"/>
    </row>
    <row r="11" spans="1:10" ht="14.5" thickBot="1">
      <c r="A11" s="100" t="s">
        <v>63</v>
      </c>
      <c r="B11" s="99">
        <f>SUM(B9:B10)</f>
        <v>0</v>
      </c>
    </row>
    <row r="12" spans="1:10" ht="42" customHeight="1" thickBot="1">
      <c r="A12" s="94" t="s">
        <v>35</v>
      </c>
      <c r="B12" s="98">
        <f>'Altri Costi'!B108</f>
        <v>0</v>
      </c>
      <c r="C12" s="38" t="str">
        <f>IF(B12&lt;=(40%*B11),"OK","ERRORE")</f>
        <v>OK</v>
      </c>
      <c r="D12" s="39" t="e">
        <f>B12/B11</f>
        <v>#DIV/0!</v>
      </c>
    </row>
    <row r="13" spans="1:10" ht="17" thickBot="1">
      <c r="A13" s="107" t="s">
        <v>78</v>
      </c>
      <c r="B13" s="108">
        <f>B11+B12</f>
        <v>0</v>
      </c>
      <c r="C13" s="36"/>
      <c r="D13" s="36"/>
    </row>
    <row r="14" spans="1:10" ht="15.5">
      <c r="D14" s="106"/>
      <c r="E14" s="106"/>
      <c r="F14" s="106"/>
      <c r="G14" s="106"/>
      <c r="H14" s="106"/>
      <c r="I14" s="106"/>
      <c r="J14" s="106"/>
    </row>
    <row r="17" spans="2:2">
      <c r="B17" s="43"/>
    </row>
    <row r="18" spans="2:2">
      <c r="B18" s="43"/>
    </row>
  </sheetData>
  <sheetProtection algorithmName="SHA-512" hashValue="2ye5RS429p1C7neVK7v21UVyOq+ahukxRDgUfAIsDomPVD9NOyc0s2SNnYm3Nub8OKawVDvZ3IZ88dGiYMu8vg==" saltValue="BYq6R589kaWfZQazUMrZRA==" spinCount="100000" sheet="1" objects="1" scenarios="1"/>
  <protectedRanges>
    <protectedRange sqref="B4:B7" name="Intestazione"/>
  </protectedRanges>
  <mergeCells count="4">
    <mergeCell ref="A2:B2"/>
    <mergeCell ref="A1:B1"/>
    <mergeCell ref="A3:B3"/>
    <mergeCell ref="D3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0DFA-FB52-45B7-AD39-697372C83705}">
  <sheetPr>
    <tabColor theme="3" tint="0.499984740745262"/>
  </sheetPr>
  <dimension ref="A1:G50"/>
  <sheetViews>
    <sheetView showGridLines="0" showWhiteSpace="0" zoomScale="80" zoomScaleNormal="80" workbookViewId="0">
      <selection activeCell="B10" sqref="B10:C10"/>
    </sheetView>
  </sheetViews>
  <sheetFormatPr defaultColWidth="8.6640625" defaultRowHeight="14"/>
  <cols>
    <col min="1" max="1" width="25.08203125" style="10" customWidth="1"/>
    <col min="2" max="2" width="21.75" style="10" customWidth="1"/>
    <col min="3" max="3" width="16.75" style="10" customWidth="1"/>
    <col min="4" max="4" width="18.25" style="10" customWidth="1"/>
    <col min="5" max="5" width="15.75" style="10" customWidth="1"/>
    <col min="6" max="6" width="17.75" style="10" customWidth="1"/>
    <col min="7" max="7" width="28.75" style="10" customWidth="1"/>
    <col min="8" max="8" width="22.33203125" style="10" customWidth="1"/>
    <col min="9" max="16384" width="8.6640625" style="10"/>
  </cols>
  <sheetData>
    <row r="1" spans="1:7" customFormat="1" ht="31" customHeight="1" thickBot="1">
      <c r="A1" s="119" t="s">
        <v>59</v>
      </c>
      <c r="B1" s="129"/>
      <c r="C1" s="129"/>
      <c r="D1" s="129"/>
      <c r="E1" s="129"/>
      <c r="F1" s="129"/>
      <c r="G1" s="120"/>
    </row>
    <row r="2" spans="1:7" s="73" customFormat="1" ht="19" customHeight="1" thickBot="1">
      <c r="A2" s="72"/>
      <c r="B2" s="72"/>
      <c r="C2" s="72"/>
      <c r="D2" s="72"/>
      <c r="E2" s="72"/>
      <c r="F2" s="72"/>
    </row>
    <row r="3" spans="1:7" ht="28" customHeight="1" thickBot="1">
      <c r="A3" s="22" t="s">
        <v>4</v>
      </c>
      <c r="B3" s="132" t="s">
        <v>43</v>
      </c>
      <c r="C3" s="133"/>
      <c r="D3" s="133"/>
      <c r="E3" s="133"/>
      <c r="F3" s="133"/>
      <c r="G3" s="134"/>
    </row>
    <row r="4" spans="1:7" ht="10" customHeight="1" thickBot="1">
      <c r="A4" s="21"/>
      <c r="B4" s="21"/>
      <c r="C4" s="21"/>
      <c r="D4" s="21"/>
      <c r="E4" s="21"/>
      <c r="F4" s="21"/>
    </row>
    <row r="5" spans="1:7" s="73" customFormat="1" ht="19" customHeight="1" thickBot="1">
      <c r="A5" s="135" t="s">
        <v>45</v>
      </c>
      <c r="B5" s="136"/>
      <c r="C5" s="136"/>
      <c r="D5" s="136"/>
      <c r="E5" s="136"/>
      <c r="F5" s="137"/>
    </row>
    <row r="6" spans="1:7" ht="31.5" customHeight="1" thickBot="1">
      <c r="A6" s="139" t="s">
        <v>62</v>
      </c>
      <c r="B6" s="140"/>
      <c r="C6" s="140"/>
      <c r="D6" s="140"/>
      <c r="E6" s="140"/>
      <c r="F6" s="141"/>
    </row>
    <row r="7" spans="1:7" ht="43.5" customHeight="1" thickBot="1">
      <c r="A7" s="51" t="s">
        <v>44</v>
      </c>
      <c r="B7" s="142" t="s">
        <v>40</v>
      </c>
      <c r="C7" s="143"/>
      <c r="D7" s="52" t="s">
        <v>11</v>
      </c>
      <c r="E7" s="53" t="s">
        <v>1</v>
      </c>
      <c r="F7" s="54" t="s">
        <v>3</v>
      </c>
      <c r="G7" s="54" t="s">
        <v>5</v>
      </c>
    </row>
    <row r="8" spans="1:7">
      <c r="A8" s="48" t="s">
        <v>37</v>
      </c>
      <c r="B8" s="144"/>
      <c r="C8" s="144"/>
      <c r="D8" s="49">
        <v>1720</v>
      </c>
      <c r="E8" s="113">
        <f t="shared" ref="E8:E18" si="0">C8/D8</f>
        <v>0</v>
      </c>
      <c r="F8" s="50"/>
      <c r="G8" s="20">
        <f>E8*F8</f>
        <v>0</v>
      </c>
    </row>
    <row r="9" spans="1:7">
      <c r="A9" s="14" t="s">
        <v>37</v>
      </c>
      <c r="B9" s="138"/>
      <c r="C9" s="138"/>
      <c r="D9" s="13">
        <v>1720</v>
      </c>
      <c r="E9" s="113">
        <f t="shared" si="0"/>
        <v>0</v>
      </c>
      <c r="F9" s="2"/>
      <c r="G9" s="20">
        <f t="shared" ref="G9:G18" si="1">E9*F9</f>
        <v>0</v>
      </c>
    </row>
    <row r="10" spans="1:7">
      <c r="A10" s="14" t="s">
        <v>37</v>
      </c>
      <c r="B10" s="138"/>
      <c r="C10" s="138"/>
      <c r="D10" s="13">
        <v>1720</v>
      </c>
      <c r="E10" s="113">
        <f t="shared" si="0"/>
        <v>0</v>
      </c>
      <c r="F10" s="2"/>
      <c r="G10" s="20">
        <f t="shared" si="1"/>
        <v>0</v>
      </c>
    </row>
    <row r="11" spans="1:7">
      <c r="A11" s="14" t="s">
        <v>37</v>
      </c>
      <c r="B11" s="138"/>
      <c r="C11" s="138"/>
      <c r="D11" s="13">
        <v>1720</v>
      </c>
      <c r="E11" s="113">
        <f t="shared" si="0"/>
        <v>0</v>
      </c>
      <c r="F11" s="2"/>
      <c r="G11" s="20">
        <f t="shared" si="1"/>
        <v>0</v>
      </c>
    </row>
    <row r="12" spans="1:7">
      <c r="A12" s="14" t="s">
        <v>37</v>
      </c>
      <c r="B12" s="138"/>
      <c r="C12" s="138"/>
      <c r="D12" s="13">
        <v>1720</v>
      </c>
      <c r="E12" s="113">
        <f t="shared" si="0"/>
        <v>0</v>
      </c>
      <c r="F12" s="2"/>
      <c r="G12" s="20">
        <f t="shared" si="1"/>
        <v>0</v>
      </c>
    </row>
    <row r="13" spans="1:7">
      <c r="A13" s="14" t="s">
        <v>37</v>
      </c>
      <c r="B13" s="138"/>
      <c r="C13" s="138"/>
      <c r="D13" s="13">
        <v>1720</v>
      </c>
      <c r="E13" s="113">
        <f t="shared" si="0"/>
        <v>0</v>
      </c>
      <c r="F13" s="2"/>
      <c r="G13" s="20">
        <f t="shared" si="1"/>
        <v>0</v>
      </c>
    </row>
    <row r="14" spans="1:7">
      <c r="A14" s="14" t="s">
        <v>37</v>
      </c>
      <c r="B14" s="138"/>
      <c r="C14" s="138"/>
      <c r="D14" s="13">
        <v>1720</v>
      </c>
      <c r="E14" s="113">
        <f t="shared" si="0"/>
        <v>0</v>
      </c>
      <c r="F14" s="2"/>
      <c r="G14" s="20">
        <f t="shared" si="1"/>
        <v>0</v>
      </c>
    </row>
    <row r="15" spans="1:7">
      <c r="A15" s="14" t="s">
        <v>37</v>
      </c>
      <c r="B15" s="138"/>
      <c r="C15" s="138"/>
      <c r="D15" s="13">
        <v>1720</v>
      </c>
      <c r="E15" s="113">
        <f t="shared" si="0"/>
        <v>0</v>
      </c>
      <c r="F15" s="2"/>
      <c r="G15" s="20">
        <f t="shared" si="1"/>
        <v>0</v>
      </c>
    </row>
    <row r="16" spans="1:7">
      <c r="A16" s="14" t="s">
        <v>37</v>
      </c>
      <c r="B16" s="138"/>
      <c r="C16" s="138"/>
      <c r="D16" s="13">
        <v>1720</v>
      </c>
      <c r="E16" s="113">
        <f t="shared" si="0"/>
        <v>0</v>
      </c>
      <c r="F16" s="2"/>
      <c r="G16" s="20">
        <f t="shared" si="1"/>
        <v>0</v>
      </c>
    </row>
    <row r="17" spans="1:7">
      <c r="A17" s="14" t="s">
        <v>37</v>
      </c>
      <c r="B17" s="138"/>
      <c r="C17" s="138"/>
      <c r="D17" s="13">
        <v>1720</v>
      </c>
      <c r="E17" s="113">
        <f t="shared" si="0"/>
        <v>0</v>
      </c>
      <c r="F17" s="2"/>
      <c r="G17" s="20">
        <f t="shared" si="1"/>
        <v>0</v>
      </c>
    </row>
    <row r="18" spans="1:7">
      <c r="A18" s="14" t="s">
        <v>37</v>
      </c>
      <c r="B18" s="138"/>
      <c r="C18" s="138"/>
      <c r="D18" s="13">
        <v>1720</v>
      </c>
      <c r="E18" s="113">
        <f t="shared" si="0"/>
        <v>0</v>
      </c>
      <c r="F18" s="2"/>
      <c r="G18" s="20">
        <f t="shared" si="1"/>
        <v>0</v>
      </c>
    </row>
    <row r="19" spans="1:7">
      <c r="A19" s="58" t="s">
        <v>8</v>
      </c>
      <c r="B19" s="130"/>
      <c r="C19" s="131"/>
      <c r="D19" s="59"/>
      <c r="E19" s="114"/>
      <c r="F19" s="57"/>
      <c r="G19" s="57">
        <f>SUM(G8:G18)</f>
        <v>0</v>
      </c>
    </row>
    <row r="20" spans="1:7">
      <c r="A20" s="14" t="s">
        <v>38</v>
      </c>
      <c r="B20" s="138"/>
      <c r="C20" s="138"/>
      <c r="D20" s="13">
        <v>1720</v>
      </c>
      <c r="E20" s="113">
        <f>C20/D20</f>
        <v>0</v>
      </c>
      <c r="F20" s="2"/>
      <c r="G20" s="12">
        <f>E20*F20</f>
        <v>0</v>
      </c>
    </row>
    <row r="21" spans="1:7">
      <c r="A21" s="14" t="s">
        <v>38</v>
      </c>
      <c r="B21" s="138"/>
      <c r="C21" s="138"/>
      <c r="D21" s="13">
        <v>1720</v>
      </c>
      <c r="E21" s="113">
        <f t="shared" ref="E21:E30" si="2">C21/D21</f>
        <v>0</v>
      </c>
      <c r="F21" s="2"/>
      <c r="G21" s="12">
        <f t="shared" ref="G21:G30" si="3">E21*F21</f>
        <v>0</v>
      </c>
    </row>
    <row r="22" spans="1:7">
      <c r="A22" s="14" t="s">
        <v>38</v>
      </c>
      <c r="B22" s="138"/>
      <c r="C22" s="138"/>
      <c r="D22" s="13">
        <v>1720</v>
      </c>
      <c r="E22" s="113">
        <f t="shared" si="2"/>
        <v>0</v>
      </c>
      <c r="F22" s="2"/>
      <c r="G22" s="12">
        <f t="shared" si="3"/>
        <v>0</v>
      </c>
    </row>
    <row r="23" spans="1:7">
      <c r="A23" s="14" t="s">
        <v>38</v>
      </c>
      <c r="B23" s="138"/>
      <c r="C23" s="138"/>
      <c r="D23" s="13">
        <v>1720</v>
      </c>
      <c r="E23" s="113">
        <f t="shared" si="2"/>
        <v>0</v>
      </c>
      <c r="F23" s="2"/>
      <c r="G23" s="12">
        <f t="shared" si="3"/>
        <v>0</v>
      </c>
    </row>
    <row r="24" spans="1:7">
      <c r="A24" s="14" t="s">
        <v>38</v>
      </c>
      <c r="B24" s="138"/>
      <c r="C24" s="138"/>
      <c r="D24" s="13">
        <v>1720</v>
      </c>
      <c r="E24" s="113">
        <f t="shared" si="2"/>
        <v>0</v>
      </c>
      <c r="F24" s="2"/>
      <c r="G24" s="12">
        <f t="shared" si="3"/>
        <v>0</v>
      </c>
    </row>
    <row r="25" spans="1:7">
      <c r="A25" s="14" t="s">
        <v>38</v>
      </c>
      <c r="B25" s="138"/>
      <c r="C25" s="138"/>
      <c r="D25" s="13">
        <v>1720</v>
      </c>
      <c r="E25" s="113">
        <f t="shared" si="2"/>
        <v>0</v>
      </c>
      <c r="F25" s="2"/>
      <c r="G25" s="12">
        <f t="shared" si="3"/>
        <v>0</v>
      </c>
    </row>
    <row r="26" spans="1:7">
      <c r="A26" s="14" t="s">
        <v>38</v>
      </c>
      <c r="B26" s="138"/>
      <c r="C26" s="138"/>
      <c r="D26" s="13">
        <v>1720</v>
      </c>
      <c r="E26" s="113">
        <f t="shared" si="2"/>
        <v>0</v>
      </c>
      <c r="F26" s="2"/>
      <c r="G26" s="12">
        <f t="shared" si="3"/>
        <v>0</v>
      </c>
    </row>
    <row r="27" spans="1:7">
      <c r="A27" s="14" t="s">
        <v>38</v>
      </c>
      <c r="B27" s="138"/>
      <c r="C27" s="138"/>
      <c r="D27" s="13">
        <v>1720</v>
      </c>
      <c r="E27" s="113">
        <f t="shared" si="2"/>
        <v>0</v>
      </c>
      <c r="F27" s="2"/>
      <c r="G27" s="12">
        <f t="shared" si="3"/>
        <v>0</v>
      </c>
    </row>
    <row r="28" spans="1:7">
      <c r="A28" s="14" t="s">
        <v>38</v>
      </c>
      <c r="B28" s="138"/>
      <c r="C28" s="138"/>
      <c r="D28" s="13">
        <v>1720</v>
      </c>
      <c r="E28" s="113">
        <f t="shared" si="2"/>
        <v>0</v>
      </c>
      <c r="F28" s="2"/>
      <c r="G28" s="12">
        <f t="shared" si="3"/>
        <v>0</v>
      </c>
    </row>
    <row r="29" spans="1:7">
      <c r="A29" s="14" t="s">
        <v>38</v>
      </c>
      <c r="B29" s="138"/>
      <c r="C29" s="138"/>
      <c r="D29" s="13">
        <v>1720</v>
      </c>
      <c r="E29" s="113">
        <f t="shared" si="2"/>
        <v>0</v>
      </c>
      <c r="F29" s="2"/>
      <c r="G29" s="12">
        <f t="shared" si="3"/>
        <v>0</v>
      </c>
    </row>
    <row r="30" spans="1:7">
      <c r="A30" s="14" t="s">
        <v>38</v>
      </c>
      <c r="B30" s="138"/>
      <c r="C30" s="138"/>
      <c r="D30" s="13">
        <v>1720</v>
      </c>
      <c r="E30" s="113">
        <f t="shared" si="2"/>
        <v>0</v>
      </c>
      <c r="F30" s="4"/>
      <c r="G30" s="12">
        <f t="shared" si="3"/>
        <v>0</v>
      </c>
    </row>
    <row r="31" spans="1:7" ht="14.5" thickBot="1">
      <c r="A31" s="60" t="s">
        <v>9</v>
      </c>
      <c r="B31" s="151"/>
      <c r="C31" s="152"/>
      <c r="D31" s="61"/>
      <c r="E31" s="62"/>
      <c r="F31" s="63"/>
      <c r="G31" s="64">
        <f>SUM(G20:G30)</f>
        <v>0</v>
      </c>
    </row>
    <row r="32" spans="1:7" ht="28.5" customHeight="1" thickBot="1">
      <c r="A32" s="153" t="s">
        <v>42</v>
      </c>
      <c r="B32" s="154"/>
      <c r="C32" s="154"/>
      <c r="D32" s="154"/>
      <c r="E32" s="154"/>
      <c r="F32" s="155"/>
      <c r="G32" s="56">
        <f>G19+G31</f>
        <v>0</v>
      </c>
    </row>
    <row r="33" spans="1:7" s="55" customFormat="1" ht="18.5" customHeight="1" thickBot="1">
      <c r="A33" s="70"/>
      <c r="B33" s="70"/>
      <c r="C33" s="70"/>
      <c r="D33" s="70"/>
      <c r="E33" s="70"/>
      <c r="F33" s="70"/>
      <c r="G33" s="70"/>
    </row>
    <row r="34" spans="1:7" s="73" customFormat="1" ht="19" customHeight="1" thickBot="1">
      <c r="A34" s="135" t="s">
        <v>46</v>
      </c>
      <c r="B34" s="136"/>
      <c r="C34" s="136"/>
      <c r="D34" s="136"/>
      <c r="E34" s="136"/>
      <c r="F34" s="137"/>
    </row>
    <row r="35" spans="1:7" ht="31.5" customHeight="1" thickBot="1">
      <c r="A35" s="148" t="s">
        <v>47</v>
      </c>
      <c r="B35" s="149"/>
      <c r="C35" s="149"/>
      <c r="D35" s="149"/>
      <c r="E35" s="149"/>
      <c r="F35" s="150"/>
    </row>
    <row r="36" spans="1:7" ht="49" customHeight="1" thickBot="1">
      <c r="A36" s="67" t="s">
        <v>44</v>
      </c>
      <c r="B36" s="68" t="s">
        <v>39</v>
      </c>
      <c r="C36" s="69" t="s">
        <v>10</v>
      </c>
      <c r="D36" s="54" t="s">
        <v>11</v>
      </c>
      <c r="E36" s="54" t="s">
        <v>1</v>
      </c>
      <c r="F36" s="54" t="s">
        <v>3</v>
      </c>
      <c r="G36" s="54" t="s">
        <v>5</v>
      </c>
    </row>
    <row r="37" spans="1:7">
      <c r="A37" s="48" t="s">
        <v>7</v>
      </c>
      <c r="B37" s="65"/>
      <c r="C37" s="66"/>
      <c r="D37" s="49">
        <v>1720</v>
      </c>
      <c r="E37" s="115">
        <f>C37/D37</f>
        <v>0</v>
      </c>
      <c r="F37" s="50"/>
      <c r="G37" s="20">
        <f>E37*F37</f>
        <v>0</v>
      </c>
    </row>
    <row r="38" spans="1:7">
      <c r="A38" s="14" t="s">
        <v>7</v>
      </c>
      <c r="B38" s="1"/>
      <c r="C38" s="44"/>
      <c r="D38" s="13">
        <v>1720</v>
      </c>
      <c r="E38" s="113">
        <f>C38/D38</f>
        <v>0</v>
      </c>
      <c r="F38" s="2"/>
      <c r="G38" s="12">
        <f t="shared" ref="G38:G40" si="4">E38*F38</f>
        <v>0</v>
      </c>
    </row>
    <row r="39" spans="1:7">
      <c r="A39" s="14" t="s">
        <v>7</v>
      </c>
      <c r="B39" s="1"/>
      <c r="C39" s="44"/>
      <c r="D39" s="13">
        <v>1720</v>
      </c>
      <c r="E39" s="113">
        <f t="shared" ref="E39:E40" si="5">C39/D39</f>
        <v>0</v>
      </c>
      <c r="F39" s="2"/>
      <c r="G39" s="12">
        <f t="shared" si="4"/>
        <v>0</v>
      </c>
    </row>
    <row r="40" spans="1:7">
      <c r="A40" s="14" t="s">
        <v>7</v>
      </c>
      <c r="B40" s="1"/>
      <c r="C40" s="44"/>
      <c r="D40" s="13">
        <v>1720</v>
      </c>
      <c r="E40" s="113">
        <f t="shared" si="5"/>
        <v>0</v>
      </c>
      <c r="F40" s="2"/>
      <c r="G40" s="12">
        <f t="shared" si="4"/>
        <v>0</v>
      </c>
    </row>
    <row r="41" spans="1:7">
      <c r="A41" s="16" t="s">
        <v>8</v>
      </c>
      <c r="B41" s="17"/>
      <c r="C41" s="45"/>
      <c r="D41" s="18"/>
      <c r="E41" s="116"/>
      <c r="F41" s="19"/>
      <c r="G41" s="19">
        <f>SUM(G37:G40)</f>
        <v>0</v>
      </c>
    </row>
    <row r="42" spans="1:7">
      <c r="A42" s="14" t="s">
        <v>0</v>
      </c>
      <c r="B42" s="1"/>
      <c r="C42" s="44"/>
      <c r="D42" s="13">
        <v>1720</v>
      </c>
      <c r="E42" s="113">
        <f>C42/D42</f>
        <v>0</v>
      </c>
      <c r="F42" s="2"/>
      <c r="G42" s="12">
        <f>E42*F42</f>
        <v>0</v>
      </c>
    </row>
    <row r="43" spans="1:7">
      <c r="A43" s="14" t="s">
        <v>0</v>
      </c>
      <c r="B43" s="1"/>
      <c r="C43" s="44"/>
      <c r="D43" s="13">
        <v>1720</v>
      </c>
      <c r="E43" s="113">
        <f t="shared" ref="E43:E45" si="6">C43/D43</f>
        <v>0</v>
      </c>
      <c r="F43" s="2"/>
      <c r="G43" s="12">
        <f t="shared" ref="G43:G45" si="7">E43*F43</f>
        <v>0</v>
      </c>
    </row>
    <row r="44" spans="1:7">
      <c r="A44" s="14" t="s">
        <v>0</v>
      </c>
      <c r="B44" s="1"/>
      <c r="C44" s="44"/>
      <c r="D44" s="13">
        <v>1720</v>
      </c>
      <c r="E44" s="113">
        <f t="shared" si="6"/>
        <v>0</v>
      </c>
      <c r="F44" s="2"/>
      <c r="G44" s="12">
        <f t="shared" si="7"/>
        <v>0</v>
      </c>
    </row>
    <row r="45" spans="1:7">
      <c r="A45" s="15" t="s">
        <v>0</v>
      </c>
      <c r="B45" s="3"/>
      <c r="C45" s="46"/>
      <c r="D45" s="13">
        <v>1720</v>
      </c>
      <c r="E45" s="113">
        <f t="shared" si="6"/>
        <v>0</v>
      </c>
      <c r="F45" s="4"/>
      <c r="G45" s="12">
        <f t="shared" si="7"/>
        <v>0</v>
      </c>
    </row>
    <row r="46" spans="1:7">
      <c r="A46" s="5" t="s">
        <v>9</v>
      </c>
      <c r="B46" s="6"/>
      <c r="C46" s="47"/>
      <c r="D46" s="7"/>
      <c r="E46" s="8"/>
      <c r="F46" s="9"/>
      <c r="G46" s="19">
        <f>SUM(G42:G45)</f>
        <v>0</v>
      </c>
    </row>
    <row r="47" spans="1:7" ht="28" customHeight="1">
      <c r="A47" s="145" t="s">
        <v>41</v>
      </c>
      <c r="B47" s="146"/>
      <c r="C47" s="146"/>
      <c r="D47" s="146"/>
      <c r="E47" s="146"/>
      <c r="F47" s="147"/>
      <c r="G47" s="11">
        <f>G41+G46</f>
        <v>0</v>
      </c>
    </row>
    <row r="48" spans="1:7" s="55" customFormat="1" ht="12.5" customHeight="1">
      <c r="A48" s="70"/>
      <c r="B48" s="70"/>
      <c r="C48" s="70"/>
      <c r="D48" s="70"/>
      <c r="E48" s="70"/>
      <c r="F48" s="70"/>
      <c r="G48" s="71"/>
    </row>
    <row r="49" spans="1:7" s="55" customFormat="1" ht="12.5" customHeight="1" thickBot="1">
      <c r="A49" s="70"/>
      <c r="B49" s="70"/>
      <c r="C49" s="70"/>
      <c r="D49" s="70"/>
      <c r="E49" s="70"/>
      <c r="F49" s="70"/>
      <c r="G49" s="71"/>
    </row>
    <row r="50" spans="1:7" ht="44.25" customHeight="1" thickBot="1">
      <c r="A50" s="74" t="s">
        <v>2</v>
      </c>
      <c r="B50" s="109">
        <f>G47+G32</f>
        <v>0</v>
      </c>
    </row>
  </sheetData>
  <sheetProtection algorithmName="SHA-512" hashValue="B2wsTAi/E7dxtS9FHz3dFE2Dq1kAiqTExTResW2KH4dpJv78R/3Pj0B2SuXXgJni+K2kvHCNyhtSiUJpeocJrQ==" saltValue="Z8pXbtMvGOPyK0WJ7PTG2Q==" spinCount="100000" sheet="1" formatCells="0" insertRows="0" autoFilter="0"/>
  <dataConsolidate/>
  <mergeCells count="33">
    <mergeCell ref="B30:C30"/>
    <mergeCell ref="A47:F47"/>
    <mergeCell ref="A35:F35"/>
    <mergeCell ref="A34:F34"/>
    <mergeCell ref="B28:C28"/>
    <mergeCell ref="B31:C31"/>
    <mergeCell ref="A32:F32"/>
    <mergeCell ref="B24:C24"/>
    <mergeCell ref="B25:C25"/>
    <mergeCell ref="B26:C26"/>
    <mergeCell ref="B27:C27"/>
    <mergeCell ref="B29:C29"/>
    <mergeCell ref="B20:C20"/>
    <mergeCell ref="B21:C21"/>
    <mergeCell ref="B22:C22"/>
    <mergeCell ref="B23:C23"/>
    <mergeCell ref="B15:C15"/>
    <mergeCell ref="B16:C16"/>
    <mergeCell ref="A1:G1"/>
    <mergeCell ref="B19:C19"/>
    <mergeCell ref="B3:G3"/>
    <mergeCell ref="A5:F5"/>
    <mergeCell ref="B17:C17"/>
    <mergeCell ref="B18:C18"/>
    <mergeCell ref="A6:F6"/>
    <mergeCell ref="B7:C7"/>
    <mergeCell ref="B8:C8"/>
    <mergeCell ref="B9:C9"/>
    <mergeCell ref="B10:C10"/>
    <mergeCell ref="B11:C11"/>
    <mergeCell ref="B12:C12"/>
    <mergeCell ref="B13:C13"/>
    <mergeCell ref="B14:C14"/>
  </mergeCells>
  <dataValidations count="1">
    <dataValidation type="list" allowBlank="1" showInputMessage="1" showErrorMessage="1" sqref="E20:E30 E8:E18" xr:uid="{2D72CDEB-9A25-4604-8152-CF5C72A5F647}">
      <formula1>"34,53,81"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D558-D572-469B-8696-509443545D99}">
  <sheetPr>
    <tabColor theme="5" tint="0.59999389629810485"/>
  </sheetPr>
  <dimension ref="A1:L135"/>
  <sheetViews>
    <sheetView showGridLines="0" zoomScale="80" zoomScaleNormal="80" workbookViewId="0">
      <selection sqref="A1:E1"/>
    </sheetView>
  </sheetViews>
  <sheetFormatPr defaultColWidth="8.6640625" defaultRowHeight="14"/>
  <cols>
    <col min="1" max="1" width="27.75" style="168" customWidth="1"/>
    <col min="2" max="2" width="45.5" style="168" customWidth="1"/>
    <col min="3" max="3" width="23.08203125" style="168" customWidth="1"/>
    <col min="4" max="4" width="25.9140625" style="168" customWidth="1"/>
    <col min="5" max="5" width="22.33203125" style="168" customWidth="1"/>
    <col min="6" max="6" width="19.75" style="168" customWidth="1"/>
    <col min="7" max="7" width="18.4140625" style="168" customWidth="1"/>
    <col min="8" max="8" width="17.75" style="168" customWidth="1"/>
    <col min="9" max="9" width="19" style="168" customWidth="1"/>
    <col min="10" max="10" width="18.1640625" style="168" customWidth="1"/>
    <col min="11" max="11" width="19.9140625" style="168" customWidth="1"/>
    <col min="12" max="12" width="19.4140625" style="168" customWidth="1"/>
    <col min="13" max="13" width="19.75" style="168" customWidth="1"/>
    <col min="14" max="16384" width="8.6640625" style="168"/>
  </cols>
  <sheetData>
    <row r="1" spans="1:8" s="164" customFormat="1" ht="31" customHeight="1" thickBot="1">
      <c r="A1" s="159" t="s">
        <v>59</v>
      </c>
      <c r="B1" s="160"/>
      <c r="C1" s="160"/>
      <c r="D1" s="160"/>
      <c r="E1" s="161"/>
      <c r="F1" s="162"/>
      <c r="G1" s="162"/>
      <c r="H1" s="163"/>
    </row>
    <row r="2" spans="1:8" s="166" customFormat="1" ht="14" customHeight="1" thickBot="1">
      <c r="A2" s="165"/>
      <c r="B2" s="165"/>
      <c r="C2" s="165"/>
      <c r="D2" s="165"/>
      <c r="E2" s="165"/>
      <c r="F2" s="165"/>
      <c r="G2" s="165"/>
    </row>
    <row r="3" spans="1:8" ht="39.5" customHeight="1" thickBot="1">
      <c r="A3" s="167" t="s">
        <v>4</v>
      </c>
      <c r="B3" s="132" t="s">
        <v>43</v>
      </c>
      <c r="C3" s="133"/>
      <c r="D3" s="133"/>
      <c r="E3" s="134"/>
    </row>
    <row r="4" spans="1:8" ht="14.5" customHeight="1">
      <c r="A4" s="169"/>
      <c r="B4" s="75"/>
      <c r="C4" s="75"/>
      <c r="D4" s="170"/>
    </row>
    <row r="5" spans="1:8" ht="22" customHeight="1">
      <c r="A5" s="171" t="s">
        <v>48</v>
      </c>
      <c r="B5" s="171"/>
      <c r="C5" s="171"/>
      <c r="D5" s="171"/>
      <c r="E5" s="171"/>
    </row>
    <row r="6" spans="1:8" ht="24" customHeight="1">
      <c r="A6" s="172" t="s">
        <v>75</v>
      </c>
      <c r="B6" s="172"/>
      <c r="C6" s="172"/>
      <c r="D6" s="172"/>
      <c r="E6" s="172"/>
      <c r="F6" s="173"/>
      <c r="G6" s="173"/>
      <c r="H6" s="173"/>
    </row>
    <row r="7" spans="1:8" ht="31">
      <c r="A7" s="174" t="s">
        <v>71</v>
      </c>
      <c r="B7" s="175">
        <f>'Spese di personale'!B50+'Altri Costi'!B8</f>
        <v>0</v>
      </c>
      <c r="C7" s="176"/>
      <c r="D7" s="176"/>
      <c r="E7" s="176"/>
      <c r="F7" s="173"/>
      <c r="G7" s="173"/>
      <c r="H7" s="173"/>
    </row>
    <row r="8" spans="1:8" ht="31">
      <c r="A8" s="174" t="s">
        <v>77</v>
      </c>
      <c r="B8" s="175">
        <f>'Spese di personale'!B50*0.4</f>
        <v>0</v>
      </c>
      <c r="C8" s="176"/>
      <c r="D8" s="176"/>
      <c r="E8" s="176"/>
      <c r="F8" s="173"/>
      <c r="G8" s="173"/>
      <c r="H8" s="173"/>
    </row>
    <row r="9" spans="1:8" ht="20">
      <c r="A9" s="174" t="s">
        <v>72</v>
      </c>
      <c r="B9" s="175">
        <f>B7*0.1</f>
        <v>0</v>
      </c>
      <c r="C9" s="176"/>
      <c r="D9" s="176"/>
      <c r="E9" s="176"/>
      <c r="F9" s="173"/>
      <c r="G9" s="173"/>
      <c r="H9" s="173"/>
    </row>
    <row r="10" spans="1:8" ht="9" customHeight="1" thickBot="1">
      <c r="A10" s="176"/>
      <c r="B10" s="177"/>
      <c r="C10" s="176"/>
      <c r="D10" s="176"/>
      <c r="E10" s="176"/>
      <c r="F10" s="173"/>
      <c r="G10" s="173"/>
      <c r="H10" s="173"/>
    </row>
    <row r="11" spans="1:8" ht="20" customHeight="1" thickBot="1">
      <c r="A11" s="178" t="s">
        <v>74</v>
      </c>
      <c r="B11" s="179"/>
      <c r="C11" s="180"/>
      <c r="D11" s="180"/>
      <c r="E11" s="180"/>
      <c r="F11" s="173"/>
      <c r="G11" s="173"/>
      <c r="H11" s="173"/>
    </row>
    <row r="12" spans="1:8" ht="36.5" thickBot="1">
      <c r="A12" s="181" t="s">
        <v>73</v>
      </c>
      <c r="B12" s="182">
        <f>B8-B9</f>
        <v>0</v>
      </c>
      <c r="C12" s="176"/>
      <c r="D12" s="176"/>
      <c r="E12" s="176"/>
      <c r="F12" s="173"/>
      <c r="G12" s="173"/>
      <c r="H12" s="173"/>
    </row>
    <row r="13" spans="1:8" ht="22" customHeight="1" thickBot="1">
      <c r="A13" s="183"/>
      <c r="B13" s="183"/>
      <c r="C13" s="183"/>
      <c r="D13" s="173"/>
      <c r="E13" s="173"/>
      <c r="F13" s="173"/>
      <c r="G13" s="173"/>
      <c r="H13" s="173"/>
    </row>
    <row r="14" spans="1:8" ht="47" customHeight="1">
      <c r="A14" s="184" t="s">
        <v>49</v>
      </c>
      <c r="B14" s="184" t="s">
        <v>23</v>
      </c>
      <c r="C14" s="184" t="s">
        <v>70</v>
      </c>
    </row>
    <row r="15" spans="1:8">
      <c r="A15" s="185" t="s">
        <v>7</v>
      </c>
      <c r="B15" s="23"/>
      <c r="C15" s="23"/>
    </row>
    <row r="16" spans="1:8">
      <c r="A16" s="185" t="s">
        <v>7</v>
      </c>
      <c r="B16" s="23"/>
      <c r="C16" s="23"/>
    </row>
    <row r="17" spans="1:4">
      <c r="A17" s="185" t="s">
        <v>7</v>
      </c>
      <c r="B17" s="23"/>
      <c r="C17" s="23"/>
    </row>
    <row r="18" spans="1:4">
      <c r="A18" s="185" t="s">
        <v>7</v>
      </c>
      <c r="B18" s="23"/>
      <c r="C18" s="23"/>
    </row>
    <row r="19" spans="1:4">
      <c r="A19" s="186" t="s">
        <v>14</v>
      </c>
      <c r="B19" s="187"/>
      <c r="C19" s="188">
        <f>SUM(C15:C17)</f>
        <v>0</v>
      </c>
    </row>
    <row r="20" spans="1:4">
      <c r="A20" s="189" t="s">
        <v>13</v>
      </c>
      <c r="B20" s="23"/>
      <c r="C20" s="23"/>
    </row>
    <row r="21" spans="1:4">
      <c r="A21" s="189" t="s">
        <v>13</v>
      </c>
      <c r="B21" s="23"/>
      <c r="C21" s="23"/>
    </row>
    <row r="22" spans="1:4">
      <c r="A22" s="189" t="s">
        <v>13</v>
      </c>
      <c r="B22" s="23"/>
      <c r="C22" s="23"/>
    </row>
    <row r="23" spans="1:4">
      <c r="A23" s="189" t="s">
        <v>13</v>
      </c>
      <c r="B23" s="23"/>
      <c r="C23" s="23"/>
    </row>
    <row r="24" spans="1:4">
      <c r="A24" s="190" t="s">
        <v>15</v>
      </c>
      <c r="B24" s="191"/>
      <c r="C24" s="188">
        <f>SUM(C20:C23)</f>
        <v>0</v>
      </c>
    </row>
    <row r="25" spans="1:4">
      <c r="A25" s="192" t="s">
        <v>22</v>
      </c>
      <c r="B25" s="193"/>
      <c r="C25" s="194">
        <f>C19+C24</f>
        <v>0</v>
      </c>
      <c r="D25" s="195"/>
    </row>
    <row r="26" spans="1:4" ht="9" customHeight="1">
      <c r="A26" s="196"/>
      <c r="B26" s="197"/>
      <c r="C26" s="198"/>
    </row>
    <row r="27" spans="1:4">
      <c r="A27" s="184" t="s">
        <v>52</v>
      </c>
      <c r="B27" s="184" t="s">
        <v>65</v>
      </c>
      <c r="C27" s="184" t="s">
        <v>70</v>
      </c>
      <c r="D27" s="199" t="s">
        <v>53</v>
      </c>
    </row>
    <row r="28" spans="1:4">
      <c r="A28" s="200" t="s">
        <v>37</v>
      </c>
      <c r="B28" s="23"/>
      <c r="C28" s="42"/>
      <c r="D28" s="199"/>
    </row>
    <row r="29" spans="1:4">
      <c r="A29" s="200" t="s">
        <v>37</v>
      </c>
      <c r="B29" s="23"/>
      <c r="C29" s="42"/>
      <c r="D29" s="199"/>
    </row>
    <row r="30" spans="1:4">
      <c r="A30" s="200" t="s">
        <v>37</v>
      </c>
      <c r="B30" s="23"/>
      <c r="C30" s="42"/>
      <c r="D30" s="199"/>
    </row>
    <row r="31" spans="1:4">
      <c r="A31" s="200" t="s">
        <v>37</v>
      </c>
      <c r="B31" s="23"/>
      <c r="C31" s="42"/>
      <c r="D31" s="199"/>
    </row>
    <row r="32" spans="1:4">
      <c r="A32" s="200" t="s">
        <v>37</v>
      </c>
      <c r="B32" s="23"/>
      <c r="C32" s="42"/>
    </row>
    <row r="33" spans="1:3">
      <c r="A33" s="200" t="s">
        <v>37</v>
      </c>
      <c r="B33" s="23"/>
      <c r="C33" s="42"/>
    </row>
    <row r="34" spans="1:3">
      <c r="A34" s="200" t="s">
        <v>37</v>
      </c>
      <c r="B34" s="23"/>
      <c r="C34" s="42"/>
    </row>
    <row r="35" spans="1:3">
      <c r="A35" s="200" t="s">
        <v>37</v>
      </c>
      <c r="B35" s="23"/>
      <c r="C35" s="42"/>
    </row>
    <row r="36" spans="1:3">
      <c r="A36" s="200" t="s">
        <v>37</v>
      </c>
      <c r="B36" s="23"/>
      <c r="C36" s="24"/>
    </row>
    <row r="37" spans="1:3" ht="17.5" customHeight="1">
      <c r="A37" s="200" t="s">
        <v>37</v>
      </c>
      <c r="B37" s="23"/>
      <c r="C37" s="24"/>
    </row>
    <row r="38" spans="1:3">
      <c r="A38" s="201" t="s">
        <v>14</v>
      </c>
      <c r="B38" s="201"/>
      <c r="C38" s="202">
        <f>SUM(C28:C37)</f>
        <v>0</v>
      </c>
    </row>
    <row r="39" spans="1:3">
      <c r="A39" s="189" t="s">
        <v>51</v>
      </c>
      <c r="B39" s="23"/>
      <c r="C39" s="24"/>
    </row>
    <row r="40" spans="1:3">
      <c r="A40" s="189" t="s">
        <v>51</v>
      </c>
      <c r="B40" s="23"/>
      <c r="C40" s="24"/>
    </row>
    <row r="41" spans="1:3">
      <c r="A41" s="189" t="s">
        <v>51</v>
      </c>
      <c r="B41" s="23"/>
      <c r="C41" s="24"/>
    </row>
    <row r="42" spans="1:3">
      <c r="A42" s="189" t="s">
        <v>51</v>
      </c>
      <c r="B42" s="23"/>
      <c r="C42" s="24"/>
    </row>
    <row r="43" spans="1:3">
      <c r="A43" s="189" t="s">
        <v>51</v>
      </c>
      <c r="B43" s="23"/>
      <c r="C43" s="24"/>
    </row>
    <row r="44" spans="1:3">
      <c r="A44" s="189" t="s">
        <v>51</v>
      </c>
      <c r="B44" s="23"/>
      <c r="C44" s="24"/>
    </row>
    <row r="45" spans="1:3">
      <c r="A45" s="189" t="s">
        <v>51</v>
      </c>
      <c r="B45" s="23"/>
      <c r="C45" s="24"/>
    </row>
    <row r="46" spans="1:3">
      <c r="A46" s="189" t="s">
        <v>51</v>
      </c>
      <c r="B46" s="23"/>
      <c r="C46" s="24"/>
    </row>
    <row r="47" spans="1:3">
      <c r="A47" s="189" t="s">
        <v>51</v>
      </c>
      <c r="B47" s="23"/>
      <c r="C47" s="24"/>
    </row>
    <row r="48" spans="1:3">
      <c r="A48" s="189" t="s">
        <v>51</v>
      </c>
      <c r="B48" s="23"/>
      <c r="C48" s="24"/>
    </row>
    <row r="49" spans="1:7">
      <c r="A49" s="203" t="s">
        <v>15</v>
      </c>
      <c r="B49" s="203"/>
      <c r="C49" s="202">
        <f>SUM(C39:C48)</f>
        <v>0</v>
      </c>
    </row>
    <row r="50" spans="1:7">
      <c r="A50" s="192" t="s">
        <v>64</v>
      </c>
      <c r="B50" s="204"/>
      <c r="C50" s="205">
        <f>C38+C49</f>
        <v>0</v>
      </c>
      <c r="D50" s="206"/>
    </row>
    <row r="51" spans="1:7" ht="10.5" customHeight="1">
      <c r="A51" s="207"/>
      <c r="B51" s="207"/>
      <c r="C51" s="208"/>
    </row>
    <row r="52" spans="1:7" ht="56">
      <c r="A52" s="184" t="s">
        <v>50</v>
      </c>
      <c r="B52" s="184" t="s">
        <v>12</v>
      </c>
      <c r="C52" s="184" t="s">
        <v>16</v>
      </c>
      <c r="D52" s="209" t="s">
        <v>54</v>
      </c>
      <c r="E52" s="184" t="s">
        <v>55</v>
      </c>
      <c r="F52" s="184" t="s">
        <v>56</v>
      </c>
      <c r="G52" s="184" t="s">
        <v>17</v>
      </c>
    </row>
    <row r="53" spans="1:7">
      <c r="A53" s="200" t="s">
        <v>37</v>
      </c>
      <c r="B53" s="210" t="s">
        <v>67</v>
      </c>
      <c r="C53" s="76"/>
      <c r="D53" s="211">
        <v>60</v>
      </c>
      <c r="E53" s="91"/>
      <c r="F53" s="76"/>
      <c r="G53" s="212">
        <f>+(E53/D53)*C53*F53%</f>
        <v>0</v>
      </c>
    </row>
    <row r="54" spans="1:7">
      <c r="A54" s="200" t="s">
        <v>37</v>
      </c>
      <c r="B54" s="210"/>
      <c r="C54" s="76"/>
      <c r="D54" s="211">
        <v>60</v>
      </c>
      <c r="E54" s="91"/>
      <c r="F54" s="76"/>
      <c r="G54" s="212">
        <f t="shared" ref="G54:G58" si="0">+(E54/D54)*C54*F54%</f>
        <v>0</v>
      </c>
    </row>
    <row r="55" spans="1:7" ht="14.5" thickBot="1">
      <c r="A55" s="213" t="s">
        <v>37</v>
      </c>
      <c r="B55" s="214"/>
      <c r="C55" s="77"/>
      <c r="D55" s="215">
        <v>60</v>
      </c>
      <c r="E55" s="92"/>
      <c r="F55" s="78"/>
      <c r="G55" s="216">
        <f t="shared" si="0"/>
        <v>0</v>
      </c>
    </row>
    <row r="56" spans="1:7" ht="14.5" thickTop="1">
      <c r="A56" s="200" t="s">
        <v>37</v>
      </c>
      <c r="B56" s="217" t="s">
        <v>66</v>
      </c>
      <c r="C56" s="76"/>
      <c r="D56" s="211">
        <v>36</v>
      </c>
      <c r="E56" s="91"/>
      <c r="F56" s="76"/>
      <c r="G56" s="218">
        <f t="shared" si="0"/>
        <v>0</v>
      </c>
    </row>
    <row r="57" spans="1:7">
      <c r="A57" s="211" t="s">
        <v>37</v>
      </c>
      <c r="B57" s="219"/>
      <c r="C57" s="102"/>
      <c r="D57" s="211">
        <v>36</v>
      </c>
      <c r="E57" s="91"/>
      <c r="F57" s="76"/>
      <c r="G57" s="212">
        <f t="shared" si="0"/>
        <v>0</v>
      </c>
    </row>
    <row r="58" spans="1:7" ht="14.5" thickBot="1">
      <c r="A58" s="220" t="s">
        <v>37</v>
      </c>
      <c r="B58" s="221"/>
      <c r="C58" s="222"/>
      <c r="D58" s="220">
        <v>36</v>
      </c>
      <c r="E58" s="93"/>
      <c r="F58" s="79"/>
      <c r="G58" s="223">
        <f t="shared" si="0"/>
        <v>0</v>
      </c>
    </row>
    <row r="59" spans="1:7" ht="15" thickTop="1" thickBot="1">
      <c r="A59" s="224" t="s">
        <v>14</v>
      </c>
      <c r="B59" s="225"/>
      <c r="C59" s="226">
        <f>SUM(C53:C58)</f>
        <v>0</v>
      </c>
      <c r="D59" s="227"/>
      <c r="E59" s="228"/>
      <c r="F59" s="229"/>
      <c r="G59" s="230">
        <f>SUM(G53:G58)</f>
        <v>0</v>
      </c>
    </row>
    <row r="60" spans="1:7">
      <c r="A60" s="231" t="s">
        <v>38</v>
      </c>
      <c r="B60" s="210" t="s">
        <v>67</v>
      </c>
      <c r="C60" s="76"/>
      <c r="D60" s="211">
        <v>60</v>
      </c>
      <c r="E60" s="91"/>
      <c r="F60" s="76"/>
      <c r="G60" s="218">
        <f>+(E60/D60)*C60*F60%</f>
        <v>0</v>
      </c>
    </row>
    <row r="61" spans="1:7">
      <c r="A61" s="232" t="s">
        <v>38</v>
      </c>
      <c r="B61" s="102"/>
      <c r="C61" s="25"/>
      <c r="D61" s="211">
        <v>60</v>
      </c>
      <c r="E61" s="91"/>
      <c r="F61" s="76"/>
      <c r="G61" s="212">
        <f t="shared" ref="G61:G65" si="1">+(E61/D61)*C61*F61%</f>
        <v>0</v>
      </c>
    </row>
    <row r="62" spans="1:7" ht="14.5" thickBot="1">
      <c r="A62" s="233" t="s">
        <v>38</v>
      </c>
      <c r="B62" s="234"/>
      <c r="C62" s="78"/>
      <c r="D62" s="215">
        <v>60</v>
      </c>
      <c r="E62" s="92"/>
      <c r="F62" s="78"/>
      <c r="G62" s="216">
        <f t="shared" si="1"/>
        <v>0</v>
      </c>
    </row>
    <row r="63" spans="1:7" ht="14.5" thickTop="1">
      <c r="A63" s="231" t="s">
        <v>38</v>
      </c>
      <c r="B63" s="210" t="s">
        <v>66</v>
      </c>
      <c r="C63" s="76"/>
      <c r="D63" s="211">
        <v>36</v>
      </c>
      <c r="E63" s="91"/>
      <c r="F63" s="76"/>
      <c r="G63" s="218">
        <f t="shared" si="1"/>
        <v>0</v>
      </c>
    </row>
    <row r="64" spans="1:7">
      <c r="A64" s="232" t="s">
        <v>38</v>
      </c>
      <c r="B64" s="102"/>
      <c r="C64" s="25"/>
      <c r="D64" s="211">
        <v>36</v>
      </c>
      <c r="E64" s="91"/>
      <c r="F64" s="76"/>
      <c r="G64" s="212">
        <f t="shared" si="1"/>
        <v>0</v>
      </c>
    </row>
    <row r="65" spans="1:12" ht="14.5" thickBot="1">
      <c r="A65" s="235" t="s">
        <v>38</v>
      </c>
      <c r="B65" s="236"/>
      <c r="C65" s="103"/>
      <c r="D65" s="237">
        <v>36</v>
      </c>
      <c r="E65" s="104"/>
      <c r="F65" s="105"/>
      <c r="G65" s="238">
        <f t="shared" si="1"/>
        <v>0</v>
      </c>
    </row>
    <row r="66" spans="1:12" ht="15.5" customHeight="1" thickBot="1">
      <c r="A66" s="224" t="s">
        <v>15</v>
      </c>
      <c r="B66" s="239"/>
      <c r="C66" s="239">
        <f>SUM(C60:C65)</f>
        <v>0</v>
      </c>
      <c r="D66" s="239"/>
      <c r="E66" s="240"/>
      <c r="F66" s="241"/>
      <c r="G66" s="242">
        <f>SUM(G60:G65)</f>
        <v>0</v>
      </c>
    </row>
    <row r="67" spans="1:12" ht="14.5" thickBot="1">
      <c r="A67" s="243" t="s">
        <v>34</v>
      </c>
      <c r="B67" s="244"/>
      <c r="C67" s="244"/>
      <c r="D67" s="244"/>
      <c r="E67" s="244"/>
      <c r="F67" s="245"/>
      <c r="G67" s="246">
        <f>G59+G66</f>
        <v>0</v>
      </c>
      <c r="H67" s="247"/>
      <c r="I67" s="247"/>
      <c r="J67" s="247"/>
      <c r="K67" s="247"/>
      <c r="L67" s="247"/>
    </row>
    <row r="68" spans="1:12">
      <c r="A68" s="248"/>
      <c r="B68" s="249"/>
      <c r="C68" s="249"/>
      <c r="D68" s="249"/>
      <c r="E68" s="249"/>
      <c r="F68" s="249"/>
      <c r="G68" s="250"/>
    </row>
    <row r="69" spans="1:12">
      <c r="A69" s="184" t="s">
        <v>57</v>
      </c>
      <c r="B69" s="184" t="s">
        <v>12</v>
      </c>
      <c r="C69" s="184" t="s">
        <v>70</v>
      </c>
      <c r="D69" s="199" t="s">
        <v>58</v>
      </c>
    </row>
    <row r="70" spans="1:12">
      <c r="A70" s="232" t="s">
        <v>37</v>
      </c>
      <c r="B70" s="80"/>
      <c r="C70" s="81"/>
      <c r="D70" s="199"/>
    </row>
    <row r="71" spans="1:12">
      <c r="A71" s="200" t="s">
        <v>37</v>
      </c>
      <c r="B71" s="26"/>
      <c r="C71" s="80"/>
      <c r="D71" s="199"/>
    </row>
    <row r="72" spans="1:12">
      <c r="A72" s="189" t="s">
        <v>37</v>
      </c>
      <c r="B72" s="80"/>
      <c r="C72" s="26"/>
      <c r="D72" s="199"/>
    </row>
    <row r="73" spans="1:12">
      <c r="A73" s="189" t="s">
        <v>37</v>
      </c>
      <c r="B73" s="26"/>
      <c r="C73" s="26"/>
    </row>
    <row r="74" spans="1:12">
      <c r="A74" s="189" t="s">
        <v>37</v>
      </c>
      <c r="B74" s="80"/>
      <c r="C74" s="26"/>
    </row>
    <row r="75" spans="1:12">
      <c r="A75" s="189" t="s">
        <v>37</v>
      </c>
      <c r="B75" s="26"/>
      <c r="C75" s="26"/>
    </row>
    <row r="76" spans="1:12">
      <c r="A76" s="251" t="s">
        <v>14</v>
      </c>
      <c r="B76" s="201"/>
      <c r="C76" s="252">
        <f>SUM(C70:C75)</f>
        <v>0</v>
      </c>
    </row>
    <row r="77" spans="1:12">
      <c r="A77" s="232" t="s">
        <v>38</v>
      </c>
      <c r="B77" s="80"/>
      <c r="C77" s="26"/>
    </row>
    <row r="78" spans="1:12">
      <c r="A78" s="232" t="s">
        <v>38</v>
      </c>
      <c r="B78" s="26"/>
      <c r="C78" s="26"/>
    </row>
    <row r="79" spans="1:12">
      <c r="A79" s="232" t="s">
        <v>38</v>
      </c>
      <c r="B79" s="80"/>
      <c r="C79" s="26"/>
    </row>
    <row r="80" spans="1:12">
      <c r="A80" s="232" t="s">
        <v>38</v>
      </c>
      <c r="B80" s="26"/>
      <c r="C80" s="26"/>
    </row>
    <row r="81" spans="1:4">
      <c r="A81" s="232" t="s">
        <v>38</v>
      </c>
      <c r="B81" s="80"/>
      <c r="C81" s="26"/>
    </row>
    <row r="82" spans="1:4">
      <c r="A82" s="232" t="s">
        <v>38</v>
      </c>
      <c r="B82" s="26"/>
      <c r="C82" s="26"/>
    </row>
    <row r="83" spans="1:4">
      <c r="A83" s="203" t="s">
        <v>15</v>
      </c>
      <c r="B83" s="203"/>
      <c r="C83" s="253">
        <f>SUM(C77:C82)</f>
        <v>0</v>
      </c>
    </row>
    <row r="84" spans="1:4">
      <c r="A84" s="254" t="s">
        <v>6</v>
      </c>
      <c r="B84" s="255"/>
      <c r="C84" s="256">
        <f>C76+C83</f>
        <v>0</v>
      </c>
      <c r="D84" s="257"/>
    </row>
    <row r="85" spans="1:4">
      <c r="A85" s="207"/>
      <c r="B85" s="258"/>
      <c r="C85" s="250"/>
    </row>
    <row r="86" spans="1:4">
      <c r="A86" s="184" t="s">
        <v>68</v>
      </c>
      <c r="B86" s="184" t="s">
        <v>12</v>
      </c>
      <c r="C86" s="184" t="s">
        <v>70</v>
      </c>
    </row>
    <row r="87" spans="1:4">
      <c r="A87" s="232" t="s">
        <v>37</v>
      </c>
      <c r="B87" s="80"/>
      <c r="C87" s="81"/>
    </row>
    <row r="88" spans="1:4">
      <c r="A88" s="200" t="s">
        <v>37</v>
      </c>
      <c r="B88" s="26"/>
      <c r="C88" s="80"/>
    </row>
    <row r="89" spans="1:4">
      <c r="A89" s="189" t="s">
        <v>37</v>
      </c>
      <c r="B89" s="80"/>
      <c r="C89" s="26"/>
    </row>
    <row r="90" spans="1:4">
      <c r="A90" s="189" t="s">
        <v>37</v>
      </c>
      <c r="B90" s="26"/>
      <c r="C90" s="26"/>
    </row>
    <row r="91" spans="1:4">
      <c r="A91" s="189" t="s">
        <v>37</v>
      </c>
      <c r="B91" s="80"/>
      <c r="C91" s="26"/>
    </row>
    <row r="92" spans="1:4">
      <c r="A92" s="189" t="s">
        <v>37</v>
      </c>
      <c r="B92" s="26"/>
      <c r="C92" s="26"/>
    </row>
    <row r="93" spans="1:4">
      <c r="A93" s="251" t="s">
        <v>14</v>
      </c>
      <c r="B93" s="201"/>
      <c r="C93" s="252">
        <f>SUM(C87:C92)</f>
        <v>0</v>
      </c>
    </row>
    <row r="94" spans="1:4">
      <c r="A94" s="232" t="s">
        <v>38</v>
      </c>
      <c r="B94" s="80"/>
      <c r="C94" s="26"/>
    </row>
    <row r="95" spans="1:4">
      <c r="A95" s="232" t="s">
        <v>38</v>
      </c>
      <c r="B95" s="26"/>
      <c r="C95" s="26"/>
    </row>
    <row r="96" spans="1:4">
      <c r="A96" s="232" t="s">
        <v>38</v>
      </c>
      <c r="B96" s="80"/>
      <c r="C96" s="26"/>
    </row>
    <row r="97" spans="1:5">
      <c r="A97" s="232" t="s">
        <v>38</v>
      </c>
      <c r="B97" s="26"/>
      <c r="C97" s="26"/>
    </row>
    <row r="98" spans="1:5">
      <c r="A98" s="232" t="s">
        <v>38</v>
      </c>
      <c r="B98" s="80"/>
      <c r="C98" s="26"/>
    </row>
    <row r="99" spans="1:5">
      <c r="A99" s="232" t="s">
        <v>38</v>
      </c>
      <c r="B99" s="26"/>
      <c r="C99" s="26"/>
    </row>
    <row r="100" spans="1:5">
      <c r="A100" s="203" t="s">
        <v>15</v>
      </c>
      <c r="B100" s="203"/>
      <c r="C100" s="253">
        <f>SUM(C94:C99)</f>
        <v>0</v>
      </c>
    </row>
    <row r="101" spans="1:5">
      <c r="A101" s="254" t="s">
        <v>81</v>
      </c>
      <c r="B101" s="255"/>
      <c r="C101" s="256">
        <f>C93+C100</f>
        <v>0</v>
      </c>
      <c r="D101" s="257"/>
    </row>
    <row r="102" spans="1:5" ht="14.5" thickBot="1">
      <c r="A102" s="259"/>
      <c r="B102" s="259"/>
      <c r="C102" s="260"/>
      <c r="D102" s="261"/>
    </row>
    <row r="103" spans="1:5" ht="40.5" thickBot="1">
      <c r="A103" s="262" t="s">
        <v>76</v>
      </c>
      <c r="B103" s="263">
        <f>C101+C84+G67+C50+C25</f>
        <v>0</v>
      </c>
      <c r="C103" s="264"/>
      <c r="D103" s="258"/>
      <c r="E103" s="258"/>
    </row>
    <row r="104" spans="1:5" s="258" customFormat="1">
      <c r="A104" s="259"/>
      <c r="B104" s="259"/>
      <c r="C104" s="265"/>
      <c r="D104" s="265"/>
      <c r="E104" s="266"/>
    </row>
    <row r="105" spans="1:5" ht="14.5">
      <c r="A105" s="184" t="s">
        <v>69</v>
      </c>
      <c r="B105" s="184" t="s">
        <v>12</v>
      </c>
      <c r="C105" s="267"/>
      <c r="D105" s="258"/>
      <c r="E105" s="258"/>
    </row>
    <row r="106" spans="1:5">
      <c r="A106" s="268" t="s">
        <v>72</v>
      </c>
      <c r="B106" s="269">
        <f>(('Spese di personale'!B50+'Altri Costi'!B103)/(100-10))*10</f>
        <v>0</v>
      </c>
      <c r="D106" s="258"/>
      <c r="E106" s="258"/>
    </row>
    <row r="107" spans="1:5" ht="14.5" thickBot="1">
      <c r="A107" s="261"/>
      <c r="B107" s="261"/>
      <c r="C107" s="261"/>
      <c r="D107" s="261"/>
      <c r="E107" s="266"/>
    </row>
    <row r="108" spans="1:5" ht="56.5" customHeight="1" thickBot="1">
      <c r="A108" s="270" t="s">
        <v>83</v>
      </c>
      <c r="B108" s="263">
        <f>B103+B106</f>
        <v>0</v>
      </c>
      <c r="C108" s="271" t="e">
        <f>IF('Altri Costi'!B108/'Spese di personale'!B50&lt;=0.4,"OK","ERRORE")</f>
        <v>#DIV/0!</v>
      </c>
      <c r="D108" s="272"/>
      <c r="E108" s="272"/>
    </row>
    <row r="109" spans="1:5">
      <c r="D109" s="258"/>
      <c r="E109" s="258"/>
    </row>
    <row r="110" spans="1:5">
      <c r="D110" s="258"/>
      <c r="E110" s="258"/>
    </row>
    <row r="111" spans="1:5">
      <c r="D111" s="258"/>
      <c r="E111" s="258"/>
    </row>
    <row r="120" ht="42.75" customHeight="1"/>
    <row r="123" ht="14" customHeight="1"/>
    <row r="134" spans="4:6">
      <c r="D134" s="273"/>
      <c r="E134" s="273"/>
      <c r="F134" s="273"/>
    </row>
    <row r="135" spans="4:6">
      <c r="D135" s="273"/>
      <c r="E135" s="273"/>
      <c r="F135" s="273"/>
    </row>
  </sheetData>
  <sheetProtection algorithmName="SHA-512" hashValue="Ldh4o2bR9n29tNx7FFC3la3MTcv5q1xJ9VjSDc6zV7/EbOePZJhePZLmQxj8Z1MBdrjtWIpLE8rATqhj/2P/Hw==" saltValue="9Dj7g8VCp/0TxlaFfzN/3g==" spinCount="100000" sheet="1" insertRows="0" autoFilter="0"/>
  <protectedRanges>
    <protectedRange sqref="C14 C27 C69 C86" name="Intestazione"/>
  </protectedRanges>
  <mergeCells count="14">
    <mergeCell ref="D108:E108"/>
    <mergeCell ref="D27:D31"/>
    <mergeCell ref="D69:D72"/>
    <mergeCell ref="A13:C13"/>
    <mergeCell ref="A1:E1"/>
    <mergeCell ref="B3:E3"/>
    <mergeCell ref="A6:E6"/>
    <mergeCell ref="A5:E5"/>
    <mergeCell ref="A11:B11"/>
    <mergeCell ref="A25:B25"/>
    <mergeCell ref="A50:B50"/>
    <mergeCell ref="A67:F67"/>
    <mergeCell ref="A84:B84"/>
    <mergeCell ref="A101:B10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2AD2-24E7-40C3-BA07-F80CC81BADD1}">
  <sheetPr>
    <tabColor theme="8" tint="0.79998168889431442"/>
  </sheetPr>
  <dimension ref="A1:F11"/>
  <sheetViews>
    <sheetView zoomScale="90" zoomScaleNormal="90" workbookViewId="0">
      <selection sqref="A1:E1"/>
    </sheetView>
  </sheetViews>
  <sheetFormatPr defaultColWidth="8.6640625" defaultRowHeight="13.5"/>
  <cols>
    <col min="1" max="1" width="43.33203125" style="27" customWidth="1"/>
    <col min="2" max="2" width="21.75" style="27" customWidth="1"/>
    <col min="3" max="3" width="6.33203125" style="27" customWidth="1"/>
    <col min="4" max="4" width="44.25" style="27" customWidth="1"/>
    <col min="5" max="5" width="20.75" style="27" customWidth="1"/>
    <col min="6" max="6" width="14.08203125" style="27" customWidth="1"/>
    <col min="7" max="16384" width="8.6640625" style="27"/>
  </cols>
  <sheetData>
    <row r="1" spans="1:6" ht="19" thickBot="1">
      <c r="A1" s="156" t="s">
        <v>61</v>
      </c>
      <c r="B1" s="157"/>
      <c r="C1" s="157"/>
      <c r="D1" s="157"/>
      <c r="E1" s="158"/>
    </row>
    <row r="3" spans="1:6" ht="21" customHeight="1">
      <c r="A3" s="101" t="s">
        <v>21</v>
      </c>
      <c r="B3" s="29" t="s">
        <v>20</v>
      </c>
      <c r="D3" s="101" t="s">
        <v>60</v>
      </c>
      <c r="E3" s="29" t="s">
        <v>20</v>
      </c>
    </row>
    <row r="4" spans="1:6" ht="23.25" customHeight="1">
      <c r="A4" s="28" t="s">
        <v>19</v>
      </c>
      <c r="B4" s="30">
        <f>'Budget generale'!B13</f>
        <v>0</v>
      </c>
      <c r="D4" s="28" t="s">
        <v>19</v>
      </c>
      <c r="E4" s="30">
        <f>'Budget generale'!B13</f>
        <v>0</v>
      </c>
    </row>
    <row r="5" spans="1:6" ht="22.5" customHeight="1">
      <c r="A5" s="28" t="s">
        <v>80</v>
      </c>
      <c r="B5" s="30">
        <f>B4*100%</f>
        <v>0</v>
      </c>
      <c r="D5" s="28" t="s">
        <v>80</v>
      </c>
      <c r="E5" s="30">
        <f>E4*100%</f>
        <v>0</v>
      </c>
    </row>
    <row r="6" spans="1:6" ht="27">
      <c r="A6" s="31" t="s">
        <v>32</v>
      </c>
      <c r="B6" s="30">
        <f>'Altri Costi'!B106</f>
        <v>0</v>
      </c>
      <c r="C6" s="32"/>
      <c r="D6" s="31" t="s">
        <v>32</v>
      </c>
      <c r="E6" s="30">
        <f>'Altri Costi'!B106</f>
        <v>0</v>
      </c>
      <c r="F6" s="33"/>
    </row>
    <row r="7" spans="1:6" ht="32.25" customHeight="1">
      <c r="A7" s="34" t="s">
        <v>18</v>
      </c>
      <c r="B7" s="30">
        <f>'Budget generale'!B10</f>
        <v>0</v>
      </c>
      <c r="C7" s="35"/>
      <c r="D7" s="34" t="s">
        <v>18</v>
      </c>
      <c r="E7" s="30">
        <f>'Budget generale'!B10</f>
        <v>0</v>
      </c>
    </row>
    <row r="8" spans="1:6" ht="32.25" customHeight="1">
      <c r="A8" s="34" t="s">
        <v>36</v>
      </c>
      <c r="B8" s="30">
        <f>'Altri Costi'!$B$108</f>
        <v>0</v>
      </c>
      <c r="C8" s="35"/>
      <c r="D8" s="34" t="s">
        <v>36</v>
      </c>
      <c r="E8" s="30">
        <f>'Altri Costi'!B108</f>
        <v>0</v>
      </c>
    </row>
    <row r="9" spans="1:6" ht="32.25" customHeight="1">
      <c r="A9" s="34" t="s">
        <v>79</v>
      </c>
      <c r="B9" s="30">
        <f>('Altri Costi'!C59+'Altri Costi'!C66)-'Altri Costi'!G67</f>
        <v>0</v>
      </c>
      <c r="C9" s="35"/>
      <c r="D9" s="34" t="s">
        <v>79</v>
      </c>
      <c r="E9" s="30">
        <f>('Altri Costi'!C59+'Altri Costi'!C66)-'Altri Costi'!G67</f>
        <v>0</v>
      </c>
    </row>
    <row r="10" spans="1:6" ht="32.25" customHeight="1">
      <c r="A10" s="34" t="s">
        <v>24</v>
      </c>
      <c r="B10" s="30">
        <f>(B8+B9-B6)*0.22</f>
        <v>0</v>
      </c>
      <c r="C10" s="35"/>
      <c r="D10" s="34" t="s">
        <v>24</v>
      </c>
      <c r="E10" s="30">
        <f>(E8+E9-E6)*0.22</f>
        <v>0</v>
      </c>
    </row>
    <row r="11" spans="1:6" ht="27.5" customHeight="1">
      <c r="A11" s="40" t="s">
        <v>33</v>
      </c>
      <c r="B11" s="41">
        <f>B5-B6-B7-B10-B9-B8</f>
        <v>0</v>
      </c>
      <c r="D11" s="40" t="s">
        <v>33</v>
      </c>
      <c r="E11" s="41">
        <f>E5-E6-E7-E10-E9-E8</f>
        <v>0</v>
      </c>
    </row>
  </sheetData>
  <sheetProtection algorithmName="SHA-512" hashValue="ozOis+lFNmnujWuEhjzBs2HkJiE3ZYJRQGlcSGrKDnmzVE0GvJwnigh7Y46fcYvvu82B4NopRmfvq6O0xAlauA==" saltValue="Dq6X5VMbskDSaE7pn2HcJA==" spinCount="100000" sheet="1" objects="1" scenarios="1"/>
  <mergeCells count="1">
    <mergeCell ref="A1:E1"/>
  </mergeCells>
  <conditionalFormatting sqref="B11">
    <cfRule type="cellIs" dxfId="5" priority="24" operator="greaterThan">
      <formula>0</formula>
    </cfRule>
    <cfRule type="cellIs" dxfId="4" priority="25" operator="greaterThan">
      <formula>0</formula>
    </cfRule>
    <cfRule type="cellIs" dxfId="3" priority="30" operator="lessThan">
      <formula>0</formula>
    </cfRule>
  </conditionalFormatting>
  <conditionalFormatting sqref="E11">
    <cfRule type="cellIs" dxfId="2" priority="6" operator="greaterThan">
      <formula>0</formula>
    </cfRule>
    <cfRule type="cellIs" dxfId="1" priority="7" operator="greaterThan">
      <formula>0</formula>
    </cfRule>
    <cfRule type="cellIs" dxfId="0" priority="9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8E3BB435-885D-4DE2-BFF0-5D08062B7BD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 generale</vt:lpstr>
      <vt:lpstr>Spese di personale</vt:lpstr>
      <vt:lpstr>Altri Costi</vt:lpstr>
      <vt:lpstr>Sostenibilità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Venuti</dc:creator>
  <cp:lastModifiedBy>Officina LS</cp:lastModifiedBy>
  <cp:lastPrinted>2024-09-26T12:58:57Z</cp:lastPrinted>
  <dcterms:created xsi:type="dcterms:W3CDTF">2024-05-31T18:07:24Z</dcterms:created>
  <dcterms:modified xsi:type="dcterms:W3CDTF">2025-06-24T09:05:14Z</dcterms:modified>
</cp:coreProperties>
</file>