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PSR_2025\SRH05\Pagina.SRH05\"/>
    </mc:Choice>
  </mc:AlternateContent>
  <xr:revisionPtr revIDLastSave="0" documentId="13_ncr:1_{6D4B672B-7F27-4D2E-9B01-C847C31E2E83}" xr6:coauthVersionLast="36" xr6:coauthVersionMax="36" xr10:uidLastSave="{00000000-0000-0000-0000-000000000000}"/>
  <bookViews>
    <workbookView xWindow="-110" yWindow="-110" windowWidth="23260" windowHeight="12460" tabRatio="874" activeTab="2" xr2:uid="{C53ED813-7A98-46C5-BD8F-E7AE8F639EA8}"/>
  </bookViews>
  <sheets>
    <sheet name="Budget generale" sheetId="26" r:id="rId1"/>
    <sheet name="Spese di personale" sheetId="14" r:id="rId2"/>
    <sheet name="Altri Costi" sheetId="19" r:id="rId3"/>
    <sheet name="CASSA" sheetId="2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9" l="1"/>
  <c r="C50" i="19"/>
  <c r="F27" i="19"/>
  <c r="C9" i="19"/>
  <c r="C42" i="19"/>
  <c r="C20" i="19" l="1"/>
  <c r="C14" i="19"/>
  <c r="C15" i="19" s="1"/>
  <c r="C24" i="19"/>
  <c r="C25" i="19" l="1"/>
  <c r="F29" i="19"/>
  <c r="F28" i="19"/>
  <c r="C38" i="19"/>
  <c r="F33" i="19"/>
  <c r="F6" i="14"/>
  <c r="H6" i="14" s="1"/>
  <c r="F5" i="14"/>
  <c r="H5" i="14" s="1"/>
  <c r="C45" i="19"/>
  <c r="F30" i="19" l="1"/>
  <c r="C46" i="19"/>
  <c r="F31" i="19" l="1"/>
  <c r="F32" i="19"/>
  <c r="F17" i="14"/>
  <c r="F34" i="19" l="1"/>
  <c r="F35" i="19" s="1"/>
  <c r="F25" i="14"/>
  <c r="H25" i="14" s="1"/>
  <c r="F24" i="14"/>
  <c r="H24" i="14" s="1"/>
  <c r="F23" i="14"/>
  <c r="H23" i="14" s="1"/>
  <c r="F22" i="14"/>
  <c r="H22" i="14" s="1"/>
  <c r="F20" i="14"/>
  <c r="H20" i="14" s="1"/>
  <c r="F19" i="14"/>
  <c r="H19" i="14" s="1"/>
  <c r="F18" i="14"/>
  <c r="H18" i="14" s="1"/>
  <c r="H17" i="14"/>
  <c r="F10" i="14"/>
  <c r="H10" i="14" s="1"/>
  <c r="F7" i="14"/>
  <c r="H7" i="14" s="1"/>
  <c r="H9" i="14" s="1"/>
  <c r="F8" i="14"/>
  <c r="H8" i="14" s="1"/>
  <c r="F11" i="14"/>
  <c r="H11" i="14" s="1"/>
  <c r="F12" i="14"/>
  <c r="H12" i="14" s="1"/>
  <c r="F13" i="14"/>
  <c r="H13" i="14" s="1"/>
  <c r="B57" i="19" l="1"/>
  <c r="H21" i="14"/>
  <c r="H14" i="14"/>
  <c r="H26" i="14"/>
  <c r="B10" i="25" l="1"/>
  <c r="E9" i="25"/>
  <c r="B9" i="25"/>
  <c r="H27" i="14"/>
  <c r="H15" i="14"/>
  <c r="B12" i="25" s="1"/>
  <c r="E8" i="25" l="1"/>
  <c r="B8" i="25"/>
  <c r="B10" i="26"/>
  <c r="E12" i="25"/>
  <c r="B28" i="14"/>
  <c r="B9" i="26"/>
  <c r="B11" i="26" l="1"/>
  <c r="D12" i="26" l="1"/>
  <c r="C12" i="26" l="1"/>
  <c r="B13" i="26"/>
  <c r="B14" i="26" s="1"/>
  <c r="B15" i="26" l="1"/>
  <c r="B16" i="26" s="1"/>
  <c r="C14" i="26"/>
  <c r="E4" i="25" l="1"/>
  <c r="E5" i="25" s="1"/>
  <c r="E10" i="25"/>
  <c r="B4" i="25"/>
  <c r="B5" i="25" s="1"/>
  <c r="C57" i="19"/>
  <c r="C15" i="26"/>
  <c r="B7" i="25" l="1"/>
  <c r="B11" i="25" s="1"/>
  <c r="E7" i="25"/>
  <c r="E11" i="25"/>
  <c r="E6" i="25"/>
  <c r="E13" i="25" s="1"/>
  <c r="B6" i="25"/>
  <c r="B13" i="25" s="1"/>
</calcChain>
</file>

<file path=xl/sharedStrings.xml><?xml version="1.0" encoding="utf-8"?>
<sst xmlns="http://schemas.openxmlformats.org/spreadsheetml/2006/main" count="171" uniqueCount="88">
  <si>
    <t>consulenze tecniche</t>
  </si>
  <si>
    <t>A.COSTI  DI PERSONALE</t>
  </si>
  <si>
    <t>PARTNER</t>
  </si>
  <si>
    <t>costo orario €/h</t>
  </si>
  <si>
    <t>**va calcolata a parte la quota di ammortamento nell'apposito foglio di calcolo e riportata qui. La spesa imputabile è pari alla quota di ammortamento del bene per la durata del progetto proporzionata alla percentuale del suo utilizzo nell’attività di progetto. Mediamente, la durata si intende 3 anni per le attrezzature informatiche e 5 anni per il restante materiale.</t>
  </si>
  <si>
    <t>apparecchiature (esclusi strumenti informatici)</t>
  </si>
  <si>
    <t>materiale d'ufficio/cartoleria</t>
  </si>
  <si>
    <t>materiale didattico</t>
  </si>
  <si>
    <t>TOT PERSONALE</t>
  </si>
  <si>
    <t>TOT ALTRE SPESE</t>
  </si>
  <si>
    <t>TOT PERSONALE in organico</t>
  </si>
  <si>
    <t>TOT Materiale d'uso</t>
  </si>
  <si>
    <t>TOT Spese notarili</t>
  </si>
  <si>
    <t>COSTO PREVISTO PER PARTNER</t>
  </si>
  <si>
    <t xml:space="preserve">n. ore da dedicare al progetto </t>
  </si>
  <si>
    <t>RICHIEDENTE:</t>
  </si>
  <si>
    <t xml:space="preserve">COSTO PER PERSONA </t>
  </si>
  <si>
    <t xml:space="preserve">TOT Spese per servizi </t>
  </si>
  <si>
    <t>CAPOFILA</t>
  </si>
  <si>
    <t>TOT CAPOFILA</t>
  </si>
  <si>
    <t>TOT PARTNER</t>
  </si>
  <si>
    <t>costo annuo persone</t>
  </si>
  <si>
    <t>ore lavorative/anno</t>
  </si>
  <si>
    <t>A1 PERSONALE IN ORGANICO O EQUIVALENTE: soggetto richiedente</t>
  </si>
  <si>
    <t>qualifica</t>
  </si>
  <si>
    <t>numero persone</t>
  </si>
  <si>
    <t>A2. PERSONALE NON IN ORGANICO: soggetto richiedente</t>
  </si>
  <si>
    <t>B.COSTI ALTRE SPESE: SOGGETTO RICHIEDENTE</t>
  </si>
  <si>
    <t>VOCE DI SPESA</t>
  </si>
  <si>
    <t xml:space="preserve">PARTNER </t>
  </si>
  <si>
    <t>altro</t>
  </si>
  <si>
    <t>TOT. CAPOFILA</t>
  </si>
  <si>
    <t>TOT. PARTNER</t>
  </si>
  <si>
    <t>COSTO D'ACQUISTO</t>
  </si>
  <si>
    <t>DURATA DEL BENE</t>
  </si>
  <si>
    <t>DURATA DELL'INVESTIMENTO</t>
  </si>
  <si>
    <t>COSTO AMMORTAMENTO ADDEBITATO</t>
  </si>
  <si>
    <t>TOT. PERSONALE NON IN ORGANICO</t>
  </si>
  <si>
    <t>COSTO</t>
  </si>
  <si>
    <t>IMPORTO PER STIPULA NUOVI CONTRATTI</t>
  </si>
  <si>
    <t>COFINANZIAMENTO UNIMI</t>
  </si>
  <si>
    <t>CONTRIBUTO PSR (80%)</t>
  </si>
  <si>
    <t>TOTALE COSTI PROGETTO UNIMI</t>
  </si>
  <si>
    <t xml:space="preserve">CASSA </t>
  </si>
  <si>
    <t>UNIMI  PARTNER 1</t>
  </si>
  <si>
    <r>
      <rPr>
        <b/>
        <sz val="11"/>
        <color rgb="FFFF0000"/>
        <rFont val="Aptos Narrow"/>
        <scheme val="minor"/>
      </rPr>
      <t>Importante:</t>
    </r>
    <r>
      <rPr>
        <sz val="11"/>
        <color theme="1"/>
        <rFont val="Aptos Narrow"/>
        <family val="2"/>
        <scheme val="minor"/>
      </rPr>
      <t xml:space="preserve"> se Unimi è Coordinatore compilare </t>
    </r>
    <r>
      <rPr>
        <b/>
        <sz val="11"/>
        <color theme="1"/>
        <rFont val="Aptos Narrow"/>
        <scheme val="minor"/>
      </rPr>
      <t>CAPOFILA</t>
    </r>
    <r>
      <rPr>
        <sz val="11"/>
        <color theme="1"/>
        <rFont val="Aptos Narrow"/>
        <family val="2"/>
        <scheme val="minor"/>
      </rPr>
      <t xml:space="preserve">, se Unimi è Partner compilare </t>
    </r>
    <r>
      <rPr>
        <b/>
        <sz val="11"/>
        <color theme="1"/>
        <rFont val="Aptos Narrow"/>
        <scheme val="minor"/>
      </rPr>
      <t xml:space="preserve">PARTNER </t>
    </r>
  </si>
  <si>
    <r>
      <t>qualifica:</t>
    </r>
    <r>
      <rPr>
        <b/>
        <sz val="11"/>
        <rFont val="Aptos Black"/>
      </rPr>
      <t xml:space="preserve"> contratto di collaborazione/borsa g.p.</t>
    </r>
  </si>
  <si>
    <t>strumenti informatici e software</t>
  </si>
  <si>
    <t>licenze</t>
  </si>
  <si>
    <t>UNIMI  CAPOFILA</t>
  </si>
  <si>
    <t>TOT Costi di Missione</t>
  </si>
  <si>
    <t>B1. Missione personale coinvolto nella realizzazione delle attività di progetto</t>
  </si>
  <si>
    <t>Qualifica personale in organico/non in organico</t>
  </si>
  <si>
    <t>B2. Materiale d'uso</t>
  </si>
  <si>
    <t>B4. Spese notarili</t>
  </si>
  <si>
    <t>B5. Spese per servizi</t>
  </si>
  <si>
    <t>B6. Spese di promozione e pubblicizzazione dell'iniziativa</t>
  </si>
  <si>
    <t>B7. Spese per la prevenzione e la sicurezza delle attività di campo</t>
  </si>
  <si>
    <t xml:space="preserve">TOT Spese di promozione </t>
  </si>
  <si>
    <t xml:space="preserve">TOT Spese per la prevenzione </t>
  </si>
  <si>
    <t>IVA</t>
  </si>
  <si>
    <t>B8. Costi indiretti</t>
  </si>
  <si>
    <t>Cliccare solo sulle celle evidenziate in giallo</t>
  </si>
  <si>
    <t>TITOLO DEL PROGETTO</t>
  </si>
  <si>
    <t>UNIMI CAPOFILA/PARTNER</t>
  </si>
  <si>
    <t>RESPONSABILE UNIMI</t>
  </si>
  <si>
    <t>COSTI AMMESSI</t>
  </si>
  <si>
    <t>TOTALE</t>
  </si>
  <si>
    <t>PERSONALE IMPIEGATO</t>
  </si>
  <si>
    <t>TOTALE COSTI</t>
  </si>
  <si>
    <t>COFINANZIAMENTO</t>
  </si>
  <si>
    <t>A2 Personale non in organico</t>
  </si>
  <si>
    <t>A1 Personale in organico o equivalente</t>
  </si>
  <si>
    <r>
      <t>UNIMI -</t>
    </r>
    <r>
      <rPr>
        <b/>
        <sz val="20"/>
        <color indexed="60"/>
        <rFont val="Calibri"/>
        <family val="2"/>
      </rPr>
      <t xml:space="preserve"> Bando RL- PSR SRH05</t>
    </r>
  </si>
  <si>
    <t>CONTRIBUTO ( 80% DEI COSTI AMMISSIBILI)</t>
  </si>
  <si>
    <t>TRATTENUTA UNIMI
(10%  sul contributo finanziario)</t>
  </si>
  <si>
    <r>
      <t>SALDO CASSA 
(</t>
    </r>
    <r>
      <rPr>
        <b/>
        <i/>
        <sz val="10"/>
        <rFont val="Verdana"/>
        <family val="2"/>
      </rPr>
      <t>DEVE ESSERE POSITIVO</t>
    </r>
    <r>
      <rPr>
        <b/>
        <sz val="10"/>
        <rFont val="Verdana"/>
        <family val="2"/>
      </rPr>
      <t>)</t>
    </r>
  </si>
  <si>
    <t>COSTO DEL PERSONALE STRUTTURATO
(Cofinanziamento unimi)</t>
  </si>
  <si>
    <t>VERIFICA DEL COFINANZIAMENTO
(il saldo deve essere sempre positivo)</t>
  </si>
  <si>
    <r>
      <t xml:space="preserve">Gli altri costi sono al massimo il </t>
    </r>
    <r>
      <rPr>
        <b/>
        <sz val="10"/>
        <rFont val="Verdana"/>
        <family val="2"/>
      </rPr>
      <t>40%</t>
    </r>
    <r>
      <rPr>
        <sz val="10"/>
        <rFont val="Verdana"/>
        <family val="2"/>
      </rPr>
      <t xml:space="preserve"> della spesa del personale.</t>
    </r>
  </si>
  <si>
    <r>
      <rPr>
        <b/>
        <sz val="12"/>
        <color rgb="FFFF0000"/>
        <rFont val="Aptos Narrow"/>
        <scheme val="minor"/>
      </rPr>
      <t xml:space="preserve">ATTENZIONE! </t>
    </r>
    <r>
      <rPr>
        <b/>
        <sz val="12"/>
        <rFont val="Aptos Narrow"/>
        <scheme val="minor"/>
      </rPr>
      <t>IVA non ammissibile</t>
    </r>
  </si>
  <si>
    <t>(Si intendono beni che esauriscono la propria funzione con l’utilizzo per le attività di progetto)</t>
  </si>
  <si>
    <t>TOT Strumenti e Attrezzatura</t>
  </si>
  <si>
    <t>B3.Strumenti ed attrezzature: acquisto/noleggio</t>
  </si>
  <si>
    <r>
      <rPr>
        <b/>
        <sz val="11"/>
        <color indexed="8"/>
        <rFont val="Calibri"/>
        <family val="2"/>
      </rPr>
      <t xml:space="preserve">TOTALE ALTRI COSTI </t>
    </r>
    <r>
      <rPr>
        <sz val="9"/>
        <color indexed="8"/>
        <rFont val="Calibri"/>
        <family val="2"/>
      </rPr>
      <t xml:space="preserve">(calcolati in modo forfettario nella misura </t>
    </r>
    <r>
      <rPr>
        <b/>
        <sz val="9"/>
        <color rgb="FF000000"/>
        <rFont val="Calibri"/>
        <family val="2"/>
      </rPr>
      <t>massima</t>
    </r>
    <r>
      <rPr>
        <sz val="9"/>
        <color indexed="8"/>
        <rFont val="Calibri"/>
        <family val="2"/>
      </rPr>
      <t xml:space="preserve"> del 40% dei costi di personale ammissibili per l'intero progetto)</t>
    </r>
  </si>
  <si>
    <t>IMPORTO ALTRI COSTI</t>
  </si>
  <si>
    <t>Inserire CAPOFILA o PARTNER</t>
  </si>
  <si>
    <t>(INSERIRE L'ACRONIMO O IL TITOLO DEL PROGETTO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</si>
</sst>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[$€-2]\ * #,##0.00_-;\-[$€-2]\ * #,##0.00_-;_-[$€-2]\ * &quot;-&quot;??_-;_-@_-"/>
    <numFmt numFmtId="167" formatCode="_-&quot;€&quot;\ * #,##0.00_-;\-&quot;€&quot;\ * #,##0.00_-;_-&quot;€&quot;\ * &quot;-&quot;??_-;_-@_-"/>
    <numFmt numFmtId="168" formatCode="&quot;€&quot;\ #,##0.00;[Red]\-&quot;€&quot;\ #,##0.00"/>
    <numFmt numFmtId="169" formatCode="&quot;€&quot;\ #,##0.00"/>
  </numFmts>
  <fonts count="4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Black"/>
      <family val="2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sz val="18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i/>
      <sz val="11"/>
      <color theme="1"/>
      <name val="Aptos Narrow"/>
      <scheme val="minor"/>
    </font>
    <font>
      <b/>
      <sz val="11"/>
      <color rgb="FFFF0000"/>
      <name val="Aptos Narrow"/>
      <scheme val="minor"/>
    </font>
    <font>
      <sz val="11"/>
      <color theme="1"/>
      <name val="Aptos Narrow"/>
      <scheme val="minor"/>
    </font>
    <font>
      <sz val="13"/>
      <name val="Aptos Narrow"/>
      <scheme val="minor"/>
    </font>
    <font>
      <b/>
      <sz val="11"/>
      <color theme="1"/>
      <name val="Aptos Narrow"/>
      <scheme val="minor"/>
    </font>
    <font>
      <b/>
      <sz val="11"/>
      <color theme="1"/>
      <name val="Aptos Black"/>
    </font>
    <font>
      <b/>
      <sz val="12"/>
      <color rgb="FFFF0000"/>
      <name val="Aptos Narrow"/>
      <scheme val="minor"/>
    </font>
    <font>
      <b/>
      <sz val="12"/>
      <color theme="1"/>
      <name val="Aptos Narrow"/>
      <scheme val="minor"/>
    </font>
    <font>
      <b/>
      <sz val="11"/>
      <name val="Aptos Black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Aptos Narrow"/>
      <family val="2"/>
      <scheme val="minor"/>
    </font>
    <font>
      <sz val="10"/>
      <color rgb="FFFF0000"/>
      <name val="Verdana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26"/>
      <color rgb="FFC00000"/>
      <name val="Aptos Narrow"/>
      <family val="2"/>
      <scheme val="minor"/>
    </font>
    <font>
      <b/>
      <sz val="20"/>
      <color indexed="60"/>
      <name val="Calibri"/>
      <family val="2"/>
    </font>
    <font>
      <sz val="10"/>
      <color theme="1"/>
      <name val="Aptos Narrow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rgb="FFC00000"/>
      <name val="Aptos Narrow"/>
      <family val="2"/>
      <scheme val="minor"/>
    </font>
    <font>
      <b/>
      <sz val="16"/>
      <color rgb="FFC00000"/>
      <name val="Aptos Narrow"/>
      <family val="2"/>
      <scheme val="minor"/>
    </font>
    <font>
      <sz val="10"/>
      <name val="Arial"/>
      <family val="2"/>
    </font>
    <font>
      <b/>
      <sz val="16"/>
      <color theme="1"/>
      <name val="Aptos Narrow"/>
      <scheme val="minor"/>
    </font>
    <font>
      <b/>
      <sz val="12"/>
      <color rgb="FFC00000"/>
      <name val="Aptos Narrow"/>
      <scheme val="minor"/>
    </font>
    <font>
      <b/>
      <i/>
      <sz val="10"/>
      <name val="Verdana"/>
      <family val="2"/>
    </font>
    <font>
      <b/>
      <sz val="11"/>
      <name val="Aptos Narrow"/>
      <scheme val="minor"/>
    </font>
    <font>
      <b/>
      <sz val="12"/>
      <name val="Aptos Narrow"/>
      <scheme val="minor"/>
    </font>
    <font>
      <i/>
      <sz val="11"/>
      <color theme="1"/>
      <name val="Aptos Narrow"/>
      <scheme val="minor"/>
    </font>
    <font>
      <b/>
      <sz val="9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EF8F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thin">
        <color indexed="64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8" tint="-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8" tint="-0.249977111117893"/>
      </bottom>
      <diagonal/>
    </border>
  </borders>
  <cellStyleXfs count="5">
    <xf numFmtId="0" fontId="0" fillId="0" borderId="0"/>
    <xf numFmtId="0" fontId="21" fillId="0" borderId="0"/>
    <xf numFmtId="16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7" fillId="0" borderId="0"/>
  </cellStyleXfs>
  <cellXfs count="191">
    <xf numFmtId="0" fontId="0" fillId="0" borderId="0" xfId="0"/>
    <xf numFmtId="165" fontId="13" fillId="3" borderId="3" xfId="0" applyNumberFormat="1" applyFont="1" applyFill="1" applyBorder="1" applyAlignment="1" applyProtection="1">
      <alignment vertical="center" wrapText="1"/>
      <protection locked="0"/>
    </xf>
    <xf numFmtId="165" fontId="0" fillId="3" borderId="23" xfId="0" applyNumberFormat="1" applyFill="1" applyBorder="1" applyAlignment="1" applyProtection="1">
      <alignment vertical="center" wrapText="1"/>
      <protection locked="0"/>
    </xf>
    <xf numFmtId="165" fontId="0" fillId="3" borderId="26" xfId="0" applyNumberFormat="1" applyFill="1" applyBorder="1" applyAlignment="1" applyProtection="1">
      <alignment horizontal="left" vertical="center" wrapText="1"/>
      <protection locked="0"/>
    </xf>
    <xf numFmtId="165" fontId="0" fillId="3" borderId="18" xfId="0" applyNumberFormat="1" applyFill="1" applyBorder="1" applyAlignment="1" applyProtection="1">
      <alignment horizontal="center" vertical="center" wrapText="1"/>
      <protection locked="0"/>
    </xf>
    <xf numFmtId="165" fontId="0" fillId="3" borderId="24" xfId="0" applyNumberFormat="1" applyFill="1" applyBorder="1" applyAlignment="1" applyProtection="1">
      <alignment vertical="center" wrapText="1"/>
      <protection locked="0"/>
    </xf>
    <xf numFmtId="165" fontId="0" fillId="3" borderId="27" xfId="0" applyNumberFormat="1" applyFill="1" applyBorder="1" applyAlignment="1" applyProtection="1">
      <alignment horizontal="left" vertical="center" wrapText="1"/>
      <protection locked="0"/>
    </xf>
    <xf numFmtId="165" fontId="0" fillId="3" borderId="22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>
      <alignment horizontal="left" vertical="center" wrapText="1"/>
    </xf>
    <xf numFmtId="165" fontId="0" fillId="2" borderId="23" xfId="0" applyNumberFormat="1" applyFill="1" applyBorder="1" applyAlignment="1">
      <alignment vertical="center" wrapText="1"/>
    </xf>
    <xf numFmtId="165" fontId="0" fillId="2" borderId="1" xfId="0" applyNumberFormat="1" applyFill="1" applyBorder="1" applyAlignment="1">
      <alignment vertical="center" wrapText="1"/>
    </xf>
    <xf numFmtId="165" fontId="0" fillId="2" borderId="16" xfId="0" applyNumberFormat="1" applyFill="1" applyBorder="1" applyAlignment="1">
      <alignment horizontal="left" vertical="center" wrapText="1"/>
    </xf>
    <xf numFmtId="165" fontId="0" fillId="2" borderId="25" xfId="0" applyNumberFormat="1" applyFill="1" applyBorder="1" applyAlignment="1">
      <alignment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5" fontId="14" fillId="5" borderId="1" xfId="0" applyNumberFormat="1" applyFont="1" applyFill="1" applyBorder="1" applyAlignment="1">
      <alignment horizontal="right" vertical="center" wrapText="1"/>
    </xf>
    <xf numFmtId="165" fontId="0" fillId="5" borderId="1" xfId="0" applyNumberFormat="1" applyFill="1" applyBorder="1" applyAlignment="1">
      <alignment vertical="center" wrapText="1"/>
    </xf>
    <xf numFmtId="165" fontId="0" fillId="5" borderId="1" xfId="0" applyNumberFormat="1" applyFill="1" applyBorder="1" applyAlignment="1">
      <alignment horizontal="left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right" vertical="center" wrapText="1"/>
    </xf>
    <xf numFmtId="165" fontId="0" fillId="0" borderId="0" xfId="0" applyNumberFormat="1" applyAlignment="1">
      <alignment horizontal="left" vertical="center" wrapText="1"/>
    </xf>
    <xf numFmtId="165" fontId="0" fillId="5" borderId="18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165" fontId="0" fillId="0" borderId="20" xfId="0" applyNumberFormat="1" applyBorder="1" applyAlignment="1">
      <alignment vertical="center" wrapText="1"/>
    </xf>
    <xf numFmtId="165" fontId="0" fillId="0" borderId="19" xfId="0" applyNumberFormat="1" applyBorder="1" applyAlignment="1">
      <alignment horizontal="left" vertical="center" wrapText="1"/>
    </xf>
    <xf numFmtId="165" fontId="0" fillId="0" borderId="21" xfId="0" applyNumberFormat="1" applyBorder="1" applyAlignment="1">
      <alignment horizontal="left" vertical="center" wrapText="1"/>
    </xf>
    <xf numFmtId="165" fontId="0" fillId="2" borderId="19" xfId="0" applyNumberFormat="1" applyFill="1" applyBorder="1" applyAlignment="1">
      <alignment horizontal="left" vertical="center" wrapText="1"/>
    </xf>
    <xf numFmtId="165" fontId="0" fillId="4" borderId="23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165" fontId="0" fillId="2" borderId="26" xfId="0" applyNumberFormat="1" applyFill="1" applyBorder="1" applyAlignment="1">
      <alignment horizontal="left" vertical="center" wrapText="1"/>
    </xf>
    <xf numFmtId="165" fontId="0" fillId="2" borderId="20" xfId="0" applyNumberFormat="1" applyFill="1" applyBorder="1" applyAlignment="1">
      <alignment vertical="center" wrapText="1"/>
    </xf>
    <xf numFmtId="165" fontId="0" fillId="2" borderId="18" xfId="0" applyNumberFormat="1" applyFill="1" applyBorder="1" applyAlignment="1">
      <alignment horizontal="center" vertical="center" wrapText="1"/>
    </xf>
    <xf numFmtId="165" fontId="0" fillId="2" borderId="29" xfId="0" applyNumberFormat="1" applyFill="1" applyBorder="1" applyAlignment="1">
      <alignment horizontal="center" vertical="center" wrapText="1"/>
    </xf>
    <xf numFmtId="165" fontId="14" fillId="5" borderId="8" xfId="0" applyNumberFormat="1" applyFont="1" applyFill="1" applyBorder="1" applyAlignment="1">
      <alignment horizontal="right" vertical="center" wrapText="1"/>
    </xf>
    <xf numFmtId="165" fontId="0" fillId="5" borderId="0" xfId="0" applyNumberFormat="1" applyFill="1" applyAlignment="1">
      <alignment vertical="center" wrapText="1"/>
    </xf>
    <xf numFmtId="165" fontId="0" fillId="5" borderId="11" xfId="0" applyNumberFormat="1" applyFill="1" applyBorder="1" applyAlignment="1">
      <alignment horizontal="left" vertical="center" wrapText="1"/>
    </xf>
    <xf numFmtId="165" fontId="0" fillId="5" borderId="8" xfId="0" applyNumberFormat="1" applyFill="1" applyBorder="1" applyAlignment="1">
      <alignment horizontal="center" vertical="center" wrapText="1"/>
    </xf>
    <xf numFmtId="165" fontId="15" fillId="9" borderId="6" xfId="0" applyNumberFormat="1" applyFont="1" applyFill="1" applyBorder="1" applyAlignment="1">
      <alignment horizontal="left" vertical="center" wrapText="1"/>
    </xf>
    <xf numFmtId="165" fontId="15" fillId="9" borderId="6" xfId="0" applyNumberFormat="1" applyFont="1" applyFill="1" applyBorder="1" applyAlignment="1">
      <alignment horizontal="center" vertical="center" wrapText="1"/>
    </xf>
    <xf numFmtId="165" fontId="1" fillId="9" borderId="7" xfId="0" applyNumberFormat="1" applyFont="1" applyFill="1" applyBorder="1" applyAlignment="1">
      <alignment horizontal="center" vertical="center" wrapText="1"/>
    </xf>
    <xf numFmtId="165" fontId="1" fillId="9" borderId="6" xfId="0" applyNumberFormat="1" applyFont="1" applyFill="1" applyBorder="1" applyAlignment="1">
      <alignment horizontal="center" vertical="center" wrapText="1"/>
    </xf>
    <xf numFmtId="165" fontId="0" fillId="5" borderId="28" xfId="0" applyNumberForma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165" fontId="2" fillId="5" borderId="8" xfId="0" applyNumberFormat="1" applyFont="1" applyFill="1" applyBorder="1" applyAlignment="1">
      <alignment vertical="center" wrapText="1"/>
    </xf>
    <xf numFmtId="165" fontId="15" fillId="9" borderId="12" xfId="0" applyNumberFormat="1" applyFont="1" applyFill="1" applyBorder="1" applyAlignment="1">
      <alignment horizontal="center" vertical="center" wrapText="1"/>
    </xf>
    <xf numFmtId="165" fontId="15" fillId="9" borderId="1" xfId="0" applyNumberFormat="1" applyFont="1" applyFill="1" applyBorder="1" applyAlignment="1">
      <alignment horizontal="center" vertical="center" wrapText="1"/>
    </xf>
    <xf numFmtId="165" fontId="1" fillId="9" borderId="15" xfId="0" applyNumberFormat="1" applyFont="1" applyFill="1" applyBorder="1" applyAlignment="1">
      <alignment horizontal="center" vertical="center" wrapText="1"/>
    </xf>
    <xf numFmtId="165" fontId="14" fillId="9" borderId="1" xfId="0" applyNumberFormat="1" applyFont="1" applyFill="1" applyBorder="1" applyAlignment="1">
      <alignment vertical="center" wrapText="1"/>
    </xf>
    <xf numFmtId="165" fontId="1" fillId="9" borderId="13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vertical="center" wrapText="1"/>
    </xf>
    <xf numFmtId="165" fontId="4" fillId="8" borderId="2" xfId="0" applyNumberFormat="1" applyFont="1" applyFill="1" applyBorder="1" applyAlignment="1">
      <alignment vertical="center" wrapText="1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2" fontId="0" fillId="3" borderId="18" xfId="0" applyNumberFormat="1" applyFill="1" applyBorder="1" applyAlignment="1" applyProtection="1">
      <alignment vertical="top" wrapText="1"/>
      <protection locked="0"/>
    </xf>
    <xf numFmtId="0" fontId="21" fillId="0" borderId="0" xfId="1"/>
    <xf numFmtId="0" fontId="21" fillId="0" borderId="1" xfId="1" applyBorder="1"/>
    <xf numFmtId="0" fontId="19" fillId="8" borderId="1" xfId="1" applyFont="1" applyFill="1" applyBorder="1" applyAlignment="1">
      <alignment horizontal="center"/>
    </xf>
    <xf numFmtId="0" fontId="20" fillId="0" borderId="1" xfId="1" applyFont="1" applyBorder="1" applyAlignment="1">
      <alignment horizontal="center"/>
    </xf>
    <xf numFmtId="167" fontId="0" fillId="7" borderId="1" xfId="2" applyFont="1" applyFill="1" applyBorder="1" applyProtection="1"/>
    <xf numFmtId="0" fontId="21" fillId="0" borderId="1" xfId="0" applyFont="1" applyBorder="1" applyAlignment="1">
      <alignment wrapText="1"/>
    </xf>
    <xf numFmtId="168" fontId="23" fillId="0" borderId="0" xfId="0" applyNumberFormat="1" applyFont="1"/>
    <xf numFmtId="167" fontId="23" fillId="0" borderId="0" xfId="2" applyFont="1" applyProtection="1"/>
    <xf numFmtId="0" fontId="21" fillId="0" borderId="1" xfId="1" applyBorder="1" applyAlignment="1">
      <alignment wrapText="1"/>
    </xf>
    <xf numFmtId="166" fontId="21" fillId="0" borderId="0" xfId="1" applyNumberFormat="1"/>
    <xf numFmtId="167" fontId="0" fillId="0" borderId="1" xfId="2" applyFont="1" applyBorder="1" applyProtection="1"/>
    <xf numFmtId="0" fontId="0" fillId="0" borderId="0" xfId="0" applyAlignment="1">
      <alignment vertical="center"/>
    </xf>
    <xf numFmtId="0" fontId="27" fillId="0" borderId="0" xfId="0" applyFont="1"/>
    <xf numFmtId="0" fontId="0" fillId="0" borderId="3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2" fillId="4" borderId="32" xfId="0" applyFont="1" applyFill="1" applyBorder="1" applyAlignment="1">
      <alignment horizontal="left" vertical="center" wrapText="1"/>
    </xf>
    <xf numFmtId="0" fontId="32" fillId="14" borderId="33" xfId="0" applyFont="1" applyFill="1" applyBorder="1" applyAlignment="1">
      <alignment horizontal="left" vertical="center" wrapText="1"/>
    </xf>
    <xf numFmtId="0" fontId="1" fillId="13" borderId="2" xfId="0" applyFont="1" applyFill="1" applyBorder="1" applyAlignment="1">
      <alignment vertical="center"/>
    </xf>
    <xf numFmtId="169" fontId="1" fillId="13" borderId="8" xfId="0" applyNumberFormat="1" applyFont="1" applyFill="1" applyBorder="1" applyAlignment="1">
      <alignment vertical="center"/>
    </xf>
    <xf numFmtId="0" fontId="33" fillId="0" borderId="42" xfId="0" applyFont="1" applyBorder="1" applyAlignment="1">
      <alignment wrapText="1"/>
    </xf>
    <xf numFmtId="0" fontId="26" fillId="0" borderId="0" xfId="0" applyFont="1" applyAlignment="1">
      <alignment horizontal="center"/>
    </xf>
    <xf numFmtId="10" fontId="25" fillId="0" borderId="0" xfId="3" applyNumberFormat="1" applyFont="1"/>
    <xf numFmtId="0" fontId="1" fillId="13" borderId="6" xfId="0" applyFont="1" applyFill="1" applyBorder="1" applyAlignment="1">
      <alignment vertical="center"/>
    </xf>
    <xf numFmtId="169" fontId="2" fillId="13" borderId="13" xfId="0" applyNumberFormat="1" applyFon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9" fontId="35" fillId="0" borderId="1" xfId="3" applyFont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169" fontId="12" fillId="13" borderId="8" xfId="0" applyNumberFormat="1" applyFont="1" applyFill="1" applyBorder="1" applyAlignment="1">
      <alignment vertical="center"/>
    </xf>
    <xf numFmtId="169" fontId="0" fillId="15" borderId="2" xfId="0" applyNumberFormat="1" applyFill="1" applyBorder="1" applyAlignment="1">
      <alignment vertical="center"/>
    </xf>
    <xf numFmtId="0" fontId="30" fillId="10" borderId="39" xfId="0" applyFont="1" applyFill="1" applyBorder="1" applyAlignment="1">
      <alignment horizontal="left" vertical="center"/>
    </xf>
    <xf numFmtId="0" fontId="30" fillId="10" borderId="35" xfId="0" applyFont="1" applyFill="1" applyBorder="1" applyAlignment="1">
      <alignment horizontal="left" vertical="center"/>
    </xf>
    <xf numFmtId="0" fontId="30" fillId="10" borderId="36" xfId="0" applyFont="1" applyFill="1" applyBorder="1" applyAlignment="1">
      <alignment horizontal="left" vertical="center"/>
    </xf>
    <xf numFmtId="169" fontId="22" fillId="15" borderId="2" xfId="0" applyNumberFormat="1" applyFont="1" applyFill="1" applyBorder="1" applyAlignment="1">
      <alignment vertical="center"/>
    </xf>
    <xf numFmtId="169" fontId="12" fillId="13" borderId="2" xfId="0" applyNumberFormat="1" applyFont="1" applyFill="1" applyBorder="1" applyAlignment="1">
      <alignment vertical="center"/>
    </xf>
    <xf numFmtId="165" fontId="6" fillId="8" borderId="7" xfId="0" applyNumberFormat="1" applyFont="1" applyFill="1" applyBorder="1" applyAlignment="1">
      <alignment horizontal="right" vertical="center" wrapText="1"/>
    </xf>
    <xf numFmtId="165" fontId="38" fillId="8" borderId="7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wrapText="1"/>
    </xf>
    <xf numFmtId="44" fontId="41" fillId="7" borderId="1" xfId="2" applyNumberFormat="1" applyFont="1" applyFill="1" applyBorder="1" applyProtection="1"/>
    <xf numFmtId="164" fontId="0" fillId="3" borderId="28" xfId="0" applyNumberFormat="1" applyFill="1" applyBorder="1" applyAlignment="1" applyProtection="1">
      <alignment horizontal="center" vertical="top" wrapText="1"/>
      <protection locked="0"/>
    </xf>
    <xf numFmtId="2" fontId="0" fillId="3" borderId="22" xfId="0" applyNumberFormat="1" applyFill="1" applyBorder="1" applyAlignment="1" applyProtection="1">
      <alignment vertical="top" wrapText="1"/>
      <protection locked="0"/>
    </xf>
    <xf numFmtId="164" fontId="14" fillId="3" borderId="33" xfId="0" applyNumberFormat="1" applyFont="1" applyFill="1" applyBorder="1" applyAlignment="1" applyProtection="1">
      <alignment horizontal="center" vertical="top" wrapText="1"/>
      <protection locked="0"/>
    </xf>
    <xf numFmtId="165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/>
    <xf numFmtId="0" fontId="1" fillId="10" borderId="3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8" fillId="11" borderId="17" xfId="0" applyFont="1" applyFill="1" applyBorder="1" applyAlignment="1">
      <alignment horizontal="center" vertical="center" wrapText="1"/>
    </xf>
    <xf numFmtId="0" fontId="28" fillId="11" borderId="37" xfId="0" applyFont="1" applyFill="1" applyBorder="1" applyAlignment="1">
      <alignment horizontal="center" vertical="center" wrapText="1"/>
    </xf>
    <xf numFmtId="165" fontId="2" fillId="5" borderId="10" xfId="0" applyNumberFormat="1" applyFont="1" applyFill="1" applyBorder="1" applyAlignment="1">
      <alignment horizontal="center" vertical="center" wrapText="1"/>
    </xf>
    <xf numFmtId="165" fontId="2" fillId="5" borderId="0" xfId="0" applyNumberFormat="1" applyFont="1" applyFill="1" applyAlignment="1">
      <alignment horizontal="center" vertical="center" wrapText="1"/>
    </xf>
    <xf numFmtId="165" fontId="2" fillId="5" borderId="14" xfId="0" applyNumberFormat="1" applyFont="1" applyFill="1" applyBorder="1" applyAlignment="1">
      <alignment horizontal="center" vertical="center" wrapText="1"/>
    </xf>
    <xf numFmtId="165" fontId="2" fillId="5" borderId="11" xfId="0" applyNumberFormat="1" applyFont="1" applyFill="1" applyBorder="1" applyAlignment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8" xfId="0" applyFont="1" applyFill="1" applyBorder="1" applyAlignment="1" applyProtection="1">
      <alignment vertical="top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top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top" wrapText="1"/>
    </xf>
    <xf numFmtId="0" fontId="17" fillId="5" borderId="2" xfId="0" applyFont="1" applyFill="1" applyBorder="1" applyAlignment="1" applyProtection="1">
      <alignment horizontal="center"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1" fillId="5" borderId="2" xfId="0" applyFont="1" applyFill="1" applyBorder="1" applyAlignment="1" applyProtection="1">
      <alignment horizontal="center" vertical="top" wrapText="1"/>
    </xf>
    <xf numFmtId="0" fontId="15" fillId="9" borderId="1" xfId="0" applyFont="1" applyFill="1" applyBorder="1" applyAlignment="1" applyProtection="1">
      <alignment horizontal="left" vertical="center" wrapText="1"/>
    </xf>
    <xf numFmtId="0" fontId="0" fillId="9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0" borderId="1" xfId="0" applyBorder="1" applyProtection="1"/>
    <xf numFmtId="164" fontId="0" fillId="3" borderId="1" xfId="0" applyNumberForma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left" wrapText="1"/>
    </xf>
    <xf numFmtId="0" fontId="0" fillId="4" borderId="1" xfId="0" applyFill="1" applyBorder="1" applyProtection="1"/>
    <xf numFmtId="164" fontId="0" fillId="4" borderId="1" xfId="0" applyNumberFormat="1" applyFill="1" applyBorder="1" applyAlignment="1" applyProtection="1">
      <alignment horizontal="center"/>
    </xf>
    <xf numFmtId="0" fontId="0" fillId="0" borderId="18" xfId="0" applyBorder="1" applyAlignment="1" applyProtection="1">
      <alignment vertical="top" wrapText="1"/>
    </xf>
    <xf numFmtId="0" fontId="0" fillId="4" borderId="33" xfId="0" applyFill="1" applyBorder="1" applyAlignment="1" applyProtection="1">
      <alignment horizontal="left" wrapText="1"/>
    </xf>
    <xf numFmtId="0" fontId="0" fillId="4" borderId="33" xfId="0" applyFill="1" applyBorder="1" applyProtection="1"/>
    <xf numFmtId="164" fontId="0" fillId="4" borderId="33" xfId="0" applyNumberFormat="1" applyFill="1" applyBorder="1" applyAlignment="1" applyProtection="1">
      <alignment horizontal="center"/>
    </xf>
    <xf numFmtId="0" fontId="10" fillId="0" borderId="23" xfId="0" applyFont="1" applyBorder="1" applyAlignment="1" applyProtection="1">
      <alignment horizontal="right" wrapText="1"/>
    </xf>
    <xf numFmtId="0" fontId="0" fillId="0" borderId="16" xfId="0" applyBorder="1" applyAlignment="1" applyProtection="1">
      <alignment horizontal="left" wrapText="1"/>
    </xf>
    <xf numFmtId="164" fontId="0" fillId="0" borderId="25" xfId="0" applyNumberFormat="1" applyBorder="1" applyAlignment="1" applyProtection="1">
      <alignment horizontal="center"/>
    </xf>
    <xf numFmtId="0" fontId="15" fillId="9" borderId="43" xfId="0" applyFont="1" applyFill="1" applyBorder="1" applyAlignment="1" applyProtection="1">
      <alignment vertical="center" wrapText="1"/>
    </xf>
    <xf numFmtId="0" fontId="15" fillId="9" borderId="32" xfId="0" applyFont="1" applyFill="1" applyBorder="1" applyAlignment="1" applyProtection="1">
      <alignment vertical="center" wrapText="1"/>
    </xf>
    <xf numFmtId="0" fontId="43" fillId="0" borderId="0" xfId="0" applyFont="1" applyAlignment="1" applyProtection="1">
      <alignment vertical="center"/>
    </xf>
    <xf numFmtId="0" fontId="22" fillId="0" borderId="28" xfId="0" applyFont="1" applyBorder="1" applyAlignment="1" applyProtection="1">
      <alignment vertical="top" wrapText="1"/>
    </xf>
    <xf numFmtId="0" fontId="22" fillId="0" borderId="18" xfId="0" applyFont="1" applyBorder="1" applyAlignment="1" applyProtection="1">
      <alignment vertical="top" wrapText="1"/>
    </xf>
    <xf numFmtId="0" fontId="0" fillId="4" borderId="18" xfId="0" applyFill="1" applyBorder="1" applyAlignment="1" applyProtection="1">
      <alignment vertical="top" wrapText="1"/>
    </xf>
    <xf numFmtId="164" fontId="0" fillId="4" borderId="18" xfId="0" applyNumberFormat="1" applyFill="1" applyBorder="1" applyAlignment="1" applyProtection="1">
      <alignment horizontal="center" vertical="top" wrapText="1"/>
    </xf>
    <xf numFmtId="0" fontId="0" fillId="4" borderId="22" xfId="0" applyFill="1" applyBorder="1" applyAlignment="1" applyProtection="1">
      <alignment vertical="top" wrapText="1"/>
    </xf>
    <xf numFmtId="164" fontId="0" fillId="4" borderId="22" xfId="0" applyNumberFormat="1" applyFill="1" applyBorder="1" applyAlignment="1" applyProtection="1">
      <alignment horizontal="center" vertical="top" wrapText="1"/>
    </xf>
    <xf numFmtId="0" fontId="5" fillId="0" borderId="23" xfId="0" applyFont="1" applyBorder="1" applyAlignment="1" applyProtection="1">
      <alignment horizontal="right" vertical="top" wrapText="1"/>
    </xf>
    <xf numFmtId="0" fontId="5" fillId="0" borderId="16" xfId="0" applyFont="1" applyBorder="1" applyAlignment="1" applyProtection="1">
      <alignment horizontal="right" vertical="top" wrapText="1"/>
    </xf>
    <xf numFmtId="164" fontId="0" fillId="0" borderId="25" xfId="0" applyNumberFormat="1" applyBorder="1" applyAlignment="1" applyProtection="1">
      <alignment vertical="top" wrapText="1"/>
    </xf>
    <xf numFmtId="0" fontId="15" fillId="9" borderId="9" xfId="0" applyFont="1" applyFill="1" applyBorder="1" applyAlignment="1" applyProtection="1">
      <alignment vertical="top" wrapText="1"/>
    </xf>
    <xf numFmtId="0" fontId="14" fillId="9" borderId="12" xfId="0" applyFont="1" applyFill="1" applyBorder="1" applyAlignment="1" applyProtection="1">
      <alignment vertical="top" wrapText="1"/>
    </xf>
    <xf numFmtId="0" fontId="14" fillId="9" borderId="1" xfId="0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vertical="top" wrapText="1"/>
    </xf>
    <xf numFmtId="0" fontId="0" fillId="3" borderId="18" xfId="0" applyFill="1" applyBorder="1" applyAlignment="1" applyProtection="1">
      <alignment vertical="top" wrapText="1"/>
    </xf>
    <xf numFmtId="0" fontId="0" fillId="0" borderId="19" xfId="0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2" fontId="0" fillId="0" borderId="1" xfId="0" applyNumberFormat="1" applyBorder="1" applyAlignment="1" applyProtection="1">
      <alignment vertical="top" wrapText="1"/>
    </xf>
    <xf numFmtId="0" fontId="0" fillId="0" borderId="30" xfId="0" applyBorder="1" applyAlignment="1" applyProtection="1">
      <alignment vertical="top" wrapText="1"/>
    </xf>
    <xf numFmtId="0" fontId="0" fillId="0" borderId="31" xfId="0" applyBorder="1" applyAlignment="1" applyProtection="1">
      <alignment vertical="top" wrapText="1"/>
    </xf>
    <xf numFmtId="0" fontId="0" fillId="4" borderId="30" xfId="0" applyFill="1" applyBorder="1" applyAlignment="1" applyProtection="1">
      <alignment vertical="top" wrapText="1"/>
    </xf>
    <xf numFmtId="0" fontId="0" fillId="4" borderId="31" xfId="0" applyFill="1" applyBorder="1" applyAlignment="1" applyProtection="1">
      <alignment vertical="top" wrapText="1"/>
    </xf>
    <xf numFmtId="0" fontId="0" fillId="4" borderId="19" xfId="0" applyFill="1" applyBorder="1" applyAlignment="1" applyProtection="1">
      <alignment vertical="top" wrapText="1"/>
    </xf>
    <xf numFmtId="0" fontId="0" fillId="4" borderId="1" xfId="0" applyFill="1" applyBorder="1" applyAlignment="1" applyProtection="1">
      <alignment vertical="top" wrapText="1"/>
    </xf>
    <xf numFmtId="2" fontId="0" fillId="4" borderId="1" xfId="0" applyNumberFormat="1" applyFill="1" applyBorder="1" applyAlignment="1" applyProtection="1">
      <alignment vertical="top" wrapText="1"/>
    </xf>
    <xf numFmtId="0" fontId="0" fillId="0" borderId="28" xfId="0" applyBorder="1" applyAlignment="1" applyProtection="1">
      <alignment vertical="top" wrapText="1"/>
    </xf>
    <xf numFmtId="0" fontId="0" fillId="4" borderId="7" xfId="0" applyFill="1" applyBorder="1" applyAlignment="1" applyProtection="1">
      <alignment vertical="top" wrapText="1"/>
    </xf>
    <xf numFmtId="0" fontId="0" fillId="4" borderId="9" xfId="0" applyFill="1" applyBorder="1" applyAlignment="1" applyProtection="1">
      <alignment vertical="top" wrapText="1"/>
    </xf>
    <xf numFmtId="0" fontId="0" fillId="4" borderId="33" xfId="0" applyFill="1" applyBorder="1" applyAlignment="1" applyProtection="1">
      <alignment vertical="top" wrapText="1"/>
    </xf>
    <xf numFmtId="2" fontId="0" fillId="4" borderId="33" xfId="0" applyNumberFormat="1" applyFill="1" applyBorder="1" applyAlignment="1" applyProtection="1">
      <alignment vertical="top" wrapText="1"/>
    </xf>
    <xf numFmtId="0" fontId="10" fillId="0" borderId="23" xfId="0" applyFont="1" applyBorder="1" applyAlignment="1" applyProtection="1">
      <alignment horizontal="right" vertical="top" wrapText="1"/>
    </xf>
    <xf numFmtId="0" fontId="0" fillId="0" borderId="16" xfId="0" applyBorder="1" applyAlignment="1" applyProtection="1">
      <alignment horizontal="right" vertical="top" wrapText="1"/>
    </xf>
    <xf numFmtId="0" fontId="0" fillId="0" borderId="16" xfId="0" applyBorder="1" applyAlignment="1" applyProtection="1">
      <alignment vertical="top" wrapText="1"/>
    </xf>
    <xf numFmtId="2" fontId="0" fillId="0" borderId="25" xfId="0" applyNumberFormat="1" applyBorder="1" applyAlignment="1" applyProtection="1">
      <alignment vertical="top" wrapText="1"/>
    </xf>
    <xf numFmtId="0" fontId="0" fillId="9" borderId="0" xfId="0" applyFill="1" applyAlignment="1" applyProtection="1">
      <alignment vertical="top" wrapText="1"/>
    </xf>
    <xf numFmtId="164" fontId="14" fillId="9" borderId="7" xfId="0" applyNumberFormat="1" applyFont="1" applyFill="1" applyBorder="1" applyAlignment="1" applyProtection="1">
      <alignment horizontal="center" vertical="top" wrapText="1"/>
    </xf>
    <xf numFmtId="0" fontId="3" fillId="6" borderId="24" xfId="0" applyFont="1" applyFill="1" applyBorder="1" applyAlignment="1" applyProtection="1">
      <alignment horizontal="left" vertical="top" wrapText="1"/>
    </xf>
    <xf numFmtId="0" fontId="0" fillId="0" borderId="33" xfId="0" applyBorder="1" applyAlignment="1" applyProtection="1">
      <alignment vertical="top" wrapText="1"/>
    </xf>
    <xf numFmtId="164" fontId="3" fillId="0" borderId="25" xfId="0" applyNumberFormat="1" applyFont="1" applyBorder="1" applyAlignment="1" applyProtection="1">
      <alignment horizontal="right" vertical="top" wrapText="1"/>
    </xf>
    <xf numFmtId="0" fontId="18" fillId="9" borderId="9" xfId="0" applyFont="1" applyFill="1" applyBorder="1" applyAlignment="1" applyProtection="1">
      <alignment horizontal="center" vertical="top" wrapText="1"/>
    </xf>
    <xf numFmtId="2" fontId="0" fillId="4" borderId="18" xfId="0" applyNumberFormat="1" applyFill="1" applyBorder="1" applyAlignment="1" applyProtection="1">
      <alignment vertical="top" wrapText="1"/>
    </xf>
    <xf numFmtId="2" fontId="0" fillId="4" borderId="22" xfId="0" applyNumberFormat="1" applyFill="1" applyBorder="1" applyAlignment="1" applyProtection="1">
      <alignment vertical="top" wrapText="1"/>
    </xf>
    <xf numFmtId="0" fontId="0" fillId="0" borderId="22" xfId="0" applyBorder="1" applyAlignment="1" applyProtection="1">
      <alignment vertical="top" wrapText="1"/>
    </xf>
    <xf numFmtId="0" fontId="0" fillId="9" borderId="35" xfId="0" applyFill="1" applyBorder="1" applyAlignment="1" applyProtection="1">
      <alignment vertical="top" wrapText="1"/>
    </xf>
    <xf numFmtId="0" fontId="6" fillId="8" borderId="2" xfId="0" applyFont="1" applyFill="1" applyBorder="1" applyAlignment="1" applyProtection="1">
      <alignment horizontal="right" vertical="top" wrapText="1"/>
    </xf>
    <xf numFmtId="164" fontId="38" fillId="8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top" wrapText="1"/>
    </xf>
  </cellXfs>
  <cellStyles count="5">
    <cellStyle name="Normale" xfId="0" builtinId="0"/>
    <cellStyle name="Normale 2" xfId="1" xr:uid="{F8AF9772-1677-4244-BFD4-52048DAB7AA2}"/>
    <cellStyle name="Normale 4" xfId="4" xr:uid="{919AED73-CE2A-489A-B89E-554DED565AF1}"/>
    <cellStyle name="Percentuale" xfId="3" builtinId="5"/>
    <cellStyle name="Valuta 2" xfId="2" xr:uid="{F19A8E5E-3232-458E-B7F8-515663D9EA99}"/>
  </cellStyles>
  <dxfs count="10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EF8FE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55563</xdr:colOff>
      <xdr:row>10</xdr:row>
      <xdr:rowOff>119063</xdr:rowOff>
    </xdr:from>
    <xdr:to>
      <xdr:col>10</xdr:col>
      <xdr:colOff>45699</xdr:colOff>
      <xdr:row>13</xdr:row>
      <xdr:rowOff>97897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9BADE0AB-F98C-48ED-B9B9-BD974D5F00BB}"/>
            </a:ext>
          </a:extLst>
        </xdr:cNvPr>
        <xdr:cNvSpPr/>
      </xdr:nvSpPr>
      <xdr:spPr>
        <a:xfrm>
          <a:off x="7937501" y="3397251"/>
          <a:ext cx="3943011" cy="867834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>
              <a:solidFill>
                <a:srgbClr val="C00000"/>
              </a:solidFill>
            </a:rPr>
            <a:t>ATTENZIONE</a:t>
          </a:r>
          <a:r>
            <a:rPr lang="it-IT" sz="1100">
              <a:solidFill>
                <a:schemeClr val="tx1"/>
              </a:solidFill>
            </a:rPr>
            <a:t>:</a:t>
          </a:r>
          <a:r>
            <a:rPr lang="it-IT" sz="1100" baseline="0">
              <a:solidFill>
                <a:schemeClr val="tx1"/>
              </a:solidFill>
            </a:rPr>
            <a:t> </a:t>
          </a:r>
          <a:r>
            <a:rPr lang="it-IT" sz="1100" b="1" baseline="0">
              <a:solidFill>
                <a:schemeClr val="tx1"/>
              </a:solidFill>
            </a:rPr>
            <a:t>compilare</a:t>
          </a:r>
          <a:r>
            <a:rPr lang="it-IT" sz="1100" baseline="0">
              <a:solidFill>
                <a:schemeClr val="tx1"/>
              </a:solidFill>
            </a:rPr>
            <a:t> il foglio "</a:t>
          </a:r>
          <a:r>
            <a:rPr lang="it-IT" sz="1100" b="1" baseline="0">
              <a:solidFill>
                <a:schemeClr val="tx1"/>
              </a:solidFill>
            </a:rPr>
            <a:t>Altri Costi</a:t>
          </a:r>
          <a:r>
            <a:rPr lang="it-IT" sz="1100" baseline="0">
              <a:solidFill>
                <a:schemeClr val="tx1"/>
              </a:solidFill>
            </a:rPr>
            <a:t>" </a:t>
          </a:r>
          <a: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 avere un quadro verosimile delle spese che si prevede di effettuare durante il progetto nel rispetto della quota massima del</a:t>
          </a:r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40% dei costi del personale.</a:t>
          </a:r>
          <a:endParaRPr lang="it-IT" sz="1100" b="1" u="sng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618F-CCF8-4F07-835E-1857D8BDACAC}">
  <dimension ref="A1:D20"/>
  <sheetViews>
    <sheetView zoomScale="80" zoomScaleNormal="80" workbookViewId="0">
      <selection activeCell="B12" sqref="B12"/>
    </sheetView>
  </sheetViews>
  <sheetFormatPr defaultRowHeight="14"/>
  <cols>
    <col min="1" max="1" width="41.75" customWidth="1"/>
    <col min="2" max="2" width="44.4140625" customWidth="1"/>
  </cols>
  <sheetData>
    <row r="1" spans="1:4" ht="14.5" thickBot="1"/>
    <row r="2" spans="1:4" ht="14.5" thickBot="1">
      <c r="A2" s="103" t="s">
        <v>62</v>
      </c>
      <c r="B2" s="104"/>
    </row>
    <row r="3" spans="1:4" ht="14.5" thickBot="1">
      <c r="A3" s="105"/>
      <c r="B3" s="106"/>
      <c r="C3" s="67"/>
      <c r="D3" s="67"/>
    </row>
    <row r="4" spans="1:4" ht="33" thickBot="1">
      <c r="A4" s="107" t="s">
        <v>73</v>
      </c>
      <c r="B4" s="108"/>
    </row>
    <row r="5" spans="1:4">
      <c r="A5" s="68" t="s">
        <v>63</v>
      </c>
      <c r="B5" s="88"/>
    </row>
    <row r="6" spans="1:4">
      <c r="A6" s="69" t="s">
        <v>64</v>
      </c>
      <c r="B6" s="89"/>
    </row>
    <row r="7" spans="1:4" ht="14.5" thickBot="1">
      <c r="A7" s="70" t="s">
        <v>65</v>
      </c>
      <c r="B7" s="90"/>
    </row>
    <row r="8" spans="1:4" ht="59.5" customHeight="1" thickBot="1">
      <c r="A8" s="71" t="s">
        <v>66</v>
      </c>
      <c r="B8" s="72" t="s">
        <v>67</v>
      </c>
      <c r="C8" s="73"/>
      <c r="D8" s="73"/>
    </row>
    <row r="9" spans="1:4" ht="39" customHeight="1" thickBot="1">
      <c r="A9" s="74" t="s">
        <v>72</v>
      </c>
      <c r="B9" s="92">
        <f>'Spese di personale'!$H$15</f>
        <v>0</v>
      </c>
      <c r="C9" s="73"/>
      <c r="D9" s="73"/>
    </row>
    <row r="10" spans="1:4" ht="38.5" customHeight="1" thickBot="1">
      <c r="A10" s="75" t="s">
        <v>71</v>
      </c>
      <c r="B10" s="86">
        <f>'Spese di personale'!$H$27</f>
        <v>0</v>
      </c>
      <c r="C10" s="73"/>
      <c r="D10" s="73"/>
    </row>
    <row r="11" spans="1:4" ht="14.5" thickBot="1">
      <c r="A11" s="76" t="s">
        <v>68</v>
      </c>
      <c r="B11" s="77">
        <f>SUM(B9:B10)</f>
        <v>0</v>
      </c>
    </row>
    <row r="12" spans="1:4" ht="39" thickBot="1">
      <c r="A12" s="78" t="s">
        <v>84</v>
      </c>
      <c r="B12" s="90"/>
      <c r="C12" s="79" t="str">
        <f>IF(B12&lt;=(40%*B11),"OK","ERRORE")</f>
        <v>OK</v>
      </c>
      <c r="D12" s="80" t="e">
        <f>B12/B11</f>
        <v>#DIV/0!</v>
      </c>
    </row>
    <row r="13" spans="1:4" ht="16" thickBot="1">
      <c r="A13" s="81" t="s">
        <v>69</v>
      </c>
      <c r="B13" s="82">
        <f>B11+B12</f>
        <v>0</v>
      </c>
      <c r="C13" s="66"/>
      <c r="D13" s="66"/>
    </row>
    <row r="14" spans="1:4" ht="43" customHeight="1" thickBot="1">
      <c r="A14" s="83" t="s">
        <v>74</v>
      </c>
      <c r="B14" s="87">
        <f>B13*80%</f>
        <v>0</v>
      </c>
      <c r="C14" s="84" t="e">
        <f>B14/B13</f>
        <v>#DIV/0!</v>
      </c>
      <c r="D14" s="66"/>
    </row>
    <row r="15" spans="1:4" ht="16" thickBot="1">
      <c r="A15" s="83" t="s">
        <v>70</v>
      </c>
      <c r="B15" s="91">
        <f>B13-B14</f>
        <v>0</v>
      </c>
      <c r="C15" s="84" t="e">
        <f>B15/B13</f>
        <v>#DIV/0!</v>
      </c>
      <c r="D15" s="66"/>
    </row>
    <row r="16" spans="1:4" ht="34" customHeight="1">
      <c r="A16" s="85"/>
      <c r="B16" s="95" t="str">
        <f>IF(B15&lt;B9,"OK","la quota del personale strutturato non copre la quota da cofinanziare")</f>
        <v>la quota del personale strutturato non copre la quota da cofinanziare</v>
      </c>
    </row>
    <row r="19" spans="2:2">
      <c r="B19" s="102"/>
    </row>
    <row r="20" spans="2:2">
      <c r="B20" s="102"/>
    </row>
  </sheetData>
  <sheetProtection algorithmName="SHA-512" hashValue="E2/+x1CJEcB80NKNfoGTv6t1PseOlgOOGRzSXrNNdkuGB4Ff/pNnxeoYnsmwqlvic3wM/q26IJ1VpJu9EczKPQ==" saltValue="+qSgVM44QjAJf5LxJTJoIg==" spinCount="100000" sheet="1" objects="1" scenarios="1"/>
  <protectedRanges>
    <protectedRange sqref="B12" name="Intervallo2"/>
    <protectedRange sqref="B5:B7" name="Intestazione"/>
  </protectedRanges>
  <mergeCells count="3">
    <mergeCell ref="A2:B2"/>
    <mergeCell ref="A3:B3"/>
    <mergeCell ref="A4:B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0DFA-FB52-45B7-AD39-697372C83705}">
  <dimension ref="A1:H76"/>
  <sheetViews>
    <sheetView showGridLines="0" showWhiteSpace="0" zoomScale="80" zoomScaleNormal="80" workbookViewId="0">
      <selection activeCell="H15" sqref="H15"/>
    </sheetView>
  </sheetViews>
  <sheetFormatPr defaultColWidth="8.6640625" defaultRowHeight="14"/>
  <cols>
    <col min="1" max="1" width="25.08203125" style="14" customWidth="1"/>
    <col min="2" max="2" width="21.75" style="14" customWidth="1"/>
    <col min="3" max="3" width="17.75" style="14" customWidth="1"/>
    <col min="4" max="4" width="16.75" style="14" customWidth="1"/>
    <col min="5" max="5" width="18.25" style="14" customWidth="1"/>
    <col min="6" max="6" width="15.75" style="14" customWidth="1"/>
    <col min="7" max="7" width="17.75" style="14" customWidth="1"/>
    <col min="8" max="8" width="28.75" style="14" customWidth="1"/>
    <col min="9" max="9" width="22.33203125" style="14" customWidth="1"/>
    <col min="10" max="16384" width="8.6640625" style="14"/>
  </cols>
  <sheetData>
    <row r="1" spans="1:8" ht="65.5" customHeight="1" thickBot="1">
      <c r="A1" s="50" t="s">
        <v>15</v>
      </c>
      <c r="B1" s="1" t="s">
        <v>86</v>
      </c>
      <c r="C1" s="113" t="s">
        <v>87</v>
      </c>
      <c r="D1" s="114"/>
      <c r="E1" s="114"/>
      <c r="F1" s="114"/>
      <c r="G1" s="115"/>
      <c r="H1" s="49" t="s">
        <v>45</v>
      </c>
    </row>
    <row r="2" spans="1:8" ht="25.5" customHeight="1">
      <c r="A2" s="42"/>
      <c r="B2" s="42"/>
      <c r="C2" s="42"/>
      <c r="D2" s="42"/>
      <c r="E2" s="42"/>
      <c r="F2" s="42"/>
      <c r="G2" s="42"/>
    </row>
    <row r="3" spans="1:8" ht="31.5" thickBot="1">
      <c r="A3" s="43" t="s">
        <v>1</v>
      </c>
      <c r="B3" s="109"/>
      <c r="C3" s="110"/>
      <c r="D3" s="111"/>
      <c r="E3" s="110"/>
      <c r="F3" s="111"/>
      <c r="G3" s="112"/>
    </row>
    <row r="4" spans="1:8" ht="62.5" customHeight="1">
      <c r="A4" s="38" t="s">
        <v>23</v>
      </c>
      <c r="B4" s="44" t="s">
        <v>24</v>
      </c>
      <c r="C4" s="45" t="s">
        <v>25</v>
      </c>
      <c r="D4" s="46" t="s">
        <v>21</v>
      </c>
      <c r="E4" s="47" t="s">
        <v>22</v>
      </c>
      <c r="F4" s="48" t="s">
        <v>3</v>
      </c>
      <c r="G4" s="40" t="s">
        <v>14</v>
      </c>
      <c r="H4" s="40" t="s">
        <v>16</v>
      </c>
    </row>
    <row r="5" spans="1:8">
      <c r="A5" s="24" t="s">
        <v>18</v>
      </c>
      <c r="B5" s="2"/>
      <c r="C5" s="22">
        <v>1</v>
      </c>
      <c r="D5" s="3"/>
      <c r="E5" s="22">
        <v>1720</v>
      </c>
      <c r="F5" s="23">
        <f>D5/E5</f>
        <v>0</v>
      </c>
      <c r="G5" s="4"/>
      <c r="H5" s="41">
        <f>F5*G5</f>
        <v>0</v>
      </c>
    </row>
    <row r="6" spans="1:8">
      <c r="A6" s="24" t="s">
        <v>18</v>
      </c>
      <c r="B6" s="2"/>
      <c r="C6" s="22">
        <v>1</v>
      </c>
      <c r="D6" s="3"/>
      <c r="E6" s="22">
        <v>1720</v>
      </c>
      <c r="F6" s="23">
        <f>D6/E6</f>
        <v>0</v>
      </c>
      <c r="G6" s="4"/>
      <c r="H6" s="21">
        <f>F6*G6</f>
        <v>0</v>
      </c>
    </row>
    <row r="7" spans="1:8">
      <c r="A7" s="24" t="s">
        <v>18</v>
      </c>
      <c r="B7" s="2"/>
      <c r="C7" s="22">
        <v>1</v>
      </c>
      <c r="D7" s="3"/>
      <c r="E7" s="22">
        <v>1720</v>
      </c>
      <c r="F7" s="23">
        <f t="shared" ref="F7:F13" si="0">D7/E7</f>
        <v>0</v>
      </c>
      <c r="G7" s="4"/>
      <c r="H7" s="21">
        <f t="shared" ref="H7:H8" si="1">F7*G7</f>
        <v>0</v>
      </c>
    </row>
    <row r="8" spans="1:8">
      <c r="A8" s="24" t="s">
        <v>18</v>
      </c>
      <c r="B8" s="2"/>
      <c r="C8" s="22">
        <v>1</v>
      </c>
      <c r="D8" s="3"/>
      <c r="E8" s="22">
        <v>1720</v>
      </c>
      <c r="F8" s="23">
        <f t="shared" si="0"/>
        <v>0</v>
      </c>
      <c r="G8" s="4"/>
      <c r="H8" s="21">
        <f t="shared" si="1"/>
        <v>0</v>
      </c>
    </row>
    <row r="9" spans="1:8">
      <c r="A9" s="26" t="s">
        <v>19</v>
      </c>
      <c r="B9" s="27"/>
      <c r="C9" s="28"/>
      <c r="D9" s="29"/>
      <c r="E9" s="28"/>
      <c r="F9" s="30"/>
      <c r="G9" s="31"/>
      <c r="H9" s="31">
        <f>H5+H6+H7+H8</f>
        <v>0</v>
      </c>
    </row>
    <row r="10" spans="1:8">
      <c r="A10" s="24" t="s">
        <v>2</v>
      </c>
      <c r="B10" s="2"/>
      <c r="C10" s="22">
        <v>1</v>
      </c>
      <c r="D10" s="3"/>
      <c r="E10" s="22">
        <v>1720</v>
      </c>
      <c r="F10" s="23">
        <f>D10/E10</f>
        <v>0</v>
      </c>
      <c r="G10" s="4"/>
      <c r="H10" s="21">
        <f>F10*G10</f>
        <v>0</v>
      </c>
    </row>
    <row r="11" spans="1:8">
      <c r="A11" s="24" t="s">
        <v>2</v>
      </c>
      <c r="B11" s="2"/>
      <c r="C11" s="22">
        <v>1</v>
      </c>
      <c r="D11" s="3"/>
      <c r="E11" s="22">
        <v>1720</v>
      </c>
      <c r="F11" s="23">
        <f t="shared" si="0"/>
        <v>0</v>
      </c>
      <c r="G11" s="4"/>
      <c r="H11" s="21">
        <f t="shared" ref="H11:H13" si="2">F11*G11</f>
        <v>0</v>
      </c>
    </row>
    <row r="12" spans="1:8">
      <c r="A12" s="24" t="s">
        <v>2</v>
      </c>
      <c r="B12" s="2"/>
      <c r="C12" s="22">
        <v>1</v>
      </c>
      <c r="D12" s="3"/>
      <c r="E12" s="22">
        <v>1720</v>
      </c>
      <c r="F12" s="23">
        <f t="shared" si="0"/>
        <v>0</v>
      </c>
      <c r="G12" s="4"/>
      <c r="H12" s="21">
        <f t="shared" si="2"/>
        <v>0</v>
      </c>
    </row>
    <row r="13" spans="1:8">
      <c r="A13" s="25" t="s">
        <v>2</v>
      </c>
      <c r="B13" s="5"/>
      <c r="C13" s="22">
        <v>1</v>
      </c>
      <c r="D13" s="6"/>
      <c r="E13" s="22">
        <v>1720</v>
      </c>
      <c r="F13" s="23">
        <f t="shared" si="0"/>
        <v>0</v>
      </c>
      <c r="G13" s="7"/>
      <c r="H13" s="21">
        <f t="shared" si="2"/>
        <v>0</v>
      </c>
    </row>
    <row r="14" spans="1:8">
      <c r="A14" s="8" t="s">
        <v>20</v>
      </c>
      <c r="B14" s="9"/>
      <c r="C14" s="10"/>
      <c r="D14" s="11"/>
      <c r="E14" s="10"/>
      <c r="F14" s="12"/>
      <c r="G14" s="13"/>
      <c r="H14" s="32">
        <f>H10+H11+H12+H13</f>
        <v>0</v>
      </c>
    </row>
    <row r="15" spans="1:8" ht="28.5" thickBot="1">
      <c r="A15" s="33" t="s">
        <v>10</v>
      </c>
      <c r="B15" s="34"/>
      <c r="C15" s="16"/>
      <c r="D15" s="35"/>
      <c r="E15" s="36"/>
      <c r="F15" s="36"/>
      <c r="G15" s="36"/>
      <c r="H15" s="36">
        <f>H9+H14</f>
        <v>0</v>
      </c>
    </row>
    <row r="16" spans="1:8" ht="49" customHeight="1">
      <c r="A16" s="37" t="s">
        <v>26</v>
      </c>
      <c r="B16" s="38" t="s">
        <v>46</v>
      </c>
      <c r="C16" s="39" t="s">
        <v>25</v>
      </c>
      <c r="D16" s="40" t="s">
        <v>21</v>
      </c>
      <c r="E16" s="40" t="s">
        <v>22</v>
      </c>
      <c r="F16" s="40" t="s">
        <v>3</v>
      </c>
      <c r="G16" s="40" t="s">
        <v>14</v>
      </c>
      <c r="H16" s="40" t="s">
        <v>16</v>
      </c>
    </row>
    <row r="17" spans="1:8">
      <c r="A17" s="24" t="s">
        <v>18</v>
      </c>
      <c r="B17" s="101"/>
      <c r="C17" s="22">
        <v>1</v>
      </c>
      <c r="D17" s="3"/>
      <c r="E17" s="22">
        <v>1720</v>
      </c>
      <c r="F17" s="23">
        <f>D17/E17</f>
        <v>0</v>
      </c>
      <c r="G17" s="4"/>
      <c r="H17" s="21">
        <f>F17*G17</f>
        <v>0</v>
      </c>
    </row>
    <row r="18" spans="1:8">
      <c r="A18" s="24" t="s">
        <v>18</v>
      </c>
      <c r="B18" s="2"/>
      <c r="C18" s="22">
        <v>1</v>
      </c>
      <c r="D18" s="3"/>
      <c r="E18" s="22">
        <v>1720</v>
      </c>
      <c r="F18" s="23">
        <f>D18/E18</f>
        <v>0</v>
      </c>
      <c r="G18" s="4"/>
      <c r="H18" s="21">
        <f t="shared" ref="H18:H20" si="3">F18*G18</f>
        <v>0</v>
      </c>
    </row>
    <row r="19" spans="1:8">
      <c r="A19" s="24" t="s">
        <v>18</v>
      </c>
      <c r="B19" s="2"/>
      <c r="C19" s="22">
        <v>1</v>
      </c>
      <c r="D19" s="3"/>
      <c r="E19" s="22">
        <v>1720</v>
      </c>
      <c r="F19" s="23">
        <f t="shared" ref="F19:F20" si="4">D19/E19</f>
        <v>0</v>
      </c>
      <c r="G19" s="4"/>
      <c r="H19" s="21">
        <f t="shared" si="3"/>
        <v>0</v>
      </c>
    </row>
    <row r="20" spans="1:8">
      <c r="A20" s="24" t="s">
        <v>18</v>
      </c>
      <c r="B20" s="2"/>
      <c r="C20" s="22">
        <v>1</v>
      </c>
      <c r="D20" s="3"/>
      <c r="E20" s="22">
        <v>1720</v>
      </c>
      <c r="F20" s="23">
        <f t="shared" si="4"/>
        <v>0</v>
      </c>
      <c r="G20" s="4"/>
      <c r="H20" s="21">
        <f t="shared" si="3"/>
        <v>0</v>
      </c>
    </row>
    <row r="21" spans="1:8">
      <c r="A21" s="26" t="s">
        <v>19</v>
      </c>
      <c r="B21" s="27"/>
      <c r="C21" s="28"/>
      <c r="D21" s="29"/>
      <c r="E21" s="28"/>
      <c r="F21" s="30"/>
      <c r="G21" s="31"/>
      <c r="H21" s="31">
        <f>H17+H18+H19+H20</f>
        <v>0</v>
      </c>
    </row>
    <row r="22" spans="1:8">
      <c r="A22" s="24" t="s">
        <v>2</v>
      </c>
      <c r="B22" s="2"/>
      <c r="C22" s="22">
        <v>1</v>
      </c>
      <c r="D22" s="3"/>
      <c r="E22" s="22">
        <v>1720</v>
      </c>
      <c r="F22" s="23">
        <f>D22/E22</f>
        <v>0</v>
      </c>
      <c r="G22" s="4"/>
      <c r="H22" s="21">
        <f>F22*G22</f>
        <v>0</v>
      </c>
    </row>
    <row r="23" spans="1:8">
      <c r="A23" s="24" t="s">
        <v>2</v>
      </c>
      <c r="B23" s="2"/>
      <c r="C23" s="22">
        <v>1</v>
      </c>
      <c r="D23" s="3"/>
      <c r="E23" s="22">
        <v>1720</v>
      </c>
      <c r="F23" s="23">
        <f t="shared" ref="F23:F25" si="5">D23/E23</f>
        <v>0</v>
      </c>
      <c r="G23" s="4"/>
      <c r="H23" s="21">
        <f t="shared" ref="H23:H25" si="6">F23*G23</f>
        <v>0</v>
      </c>
    </row>
    <row r="24" spans="1:8">
      <c r="A24" s="24" t="s">
        <v>2</v>
      </c>
      <c r="B24" s="2"/>
      <c r="C24" s="22">
        <v>1</v>
      </c>
      <c r="D24" s="3"/>
      <c r="E24" s="22">
        <v>1720</v>
      </c>
      <c r="F24" s="23">
        <f t="shared" si="5"/>
        <v>0</v>
      </c>
      <c r="G24" s="4"/>
      <c r="H24" s="21">
        <f t="shared" si="6"/>
        <v>0</v>
      </c>
    </row>
    <row r="25" spans="1:8">
      <c r="A25" s="25" t="s">
        <v>2</v>
      </c>
      <c r="B25" s="5"/>
      <c r="C25" s="22">
        <v>1</v>
      </c>
      <c r="D25" s="6"/>
      <c r="E25" s="22">
        <v>1720</v>
      </c>
      <c r="F25" s="23">
        <f t="shared" si="5"/>
        <v>0</v>
      </c>
      <c r="G25" s="7"/>
      <c r="H25" s="21">
        <f t="shared" si="6"/>
        <v>0</v>
      </c>
    </row>
    <row r="26" spans="1:8">
      <c r="A26" s="8" t="s">
        <v>20</v>
      </c>
      <c r="B26" s="9"/>
      <c r="C26" s="10"/>
      <c r="D26" s="11"/>
      <c r="E26" s="10"/>
      <c r="F26" s="12"/>
      <c r="G26" s="13"/>
      <c r="H26" s="13">
        <f>H22+H23+H24+H25</f>
        <v>0</v>
      </c>
    </row>
    <row r="27" spans="1:8" ht="28">
      <c r="A27" s="15" t="s">
        <v>37</v>
      </c>
      <c r="B27" s="16"/>
      <c r="C27" s="16"/>
      <c r="D27" s="17"/>
      <c r="E27" s="16"/>
      <c r="F27" s="16"/>
      <c r="G27" s="18"/>
      <c r="H27" s="18">
        <f>H21+H26</f>
        <v>0</v>
      </c>
    </row>
    <row r="28" spans="1:8" ht="44.25" customHeight="1">
      <c r="A28" s="93" t="s">
        <v>8</v>
      </c>
      <c r="B28" s="94">
        <f>H15+H27</f>
        <v>0</v>
      </c>
    </row>
    <row r="29" spans="1:8" ht="27.75" customHeight="1">
      <c r="A29" s="19"/>
      <c r="B29" s="20"/>
    </row>
    <row r="30" spans="1:8" ht="45" customHeight="1"/>
    <row r="72" spans="1:5" ht="51.75" customHeight="1"/>
    <row r="73" spans="1:5">
      <c r="C73" s="20"/>
      <c r="D73" s="20"/>
      <c r="E73" s="20"/>
    </row>
    <row r="74" spans="1:5" ht="27" customHeight="1">
      <c r="C74" s="20"/>
      <c r="D74" s="20"/>
      <c r="E74" s="20"/>
    </row>
    <row r="75" spans="1:5" ht="14" customHeight="1">
      <c r="A75" s="20" t="s">
        <v>4</v>
      </c>
      <c r="B75" s="20"/>
    </row>
    <row r="76" spans="1:5" ht="45.75" customHeight="1">
      <c r="A76" s="20"/>
      <c r="B76" s="20"/>
    </row>
  </sheetData>
  <sheetProtection algorithmName="SHA-512" hashValue="aUFd3pAMR9T/0mRtlsPya5Q5wTMvoNkx+oeLVP7/LC2IHRgamoAu833CJtYDKSO0z9YZx61asGUECXdEl4BWbA==" saltValue="vFIebLS1Wa5fIM/ahdf2qg==" spinCount="100000" sheet="1" formatCells="0" insertRows="0" autoFilter="0"/>
  <dataConsolidate/>
  <mergeCells count="2">
    <mergeCell ref="B3:G3"/>
    <mergeCell ref="C1:G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D558-D572-469B-8696-509443545D99}">
  <dimension ref="A1:G84"/>
  <sheetViews>
    <sheetView showGridLines="0" tabSelected="1" zoomScale="80" zoomScaleNormal="80" workbookViewId="0">
      <selection activeCell="B57" sqref="B57"/>
    </sheetView>
  </sheetViews>
  <sheetFormatPr defaultColWidth="8.6640625" defaultRowHeight="14"/>
  <cols>
    <col min="1" max="1" width="27.75" style="119" customWidth="1"/>
    <col min="2" max="2" width="24.08203125" style="119" customWidth="1"/>
    <col min="3" max="3" width="23.08203125" style="119" customWidth="1"/>
    <col min="4" max="4" width="28.25" style="119" customWidth="1"/>
    <col min="5" max="5" width="19.75" style="119" customWidth="1"/>
    <col min="6" max="6" width="18.4140625" style="119" customWidth="1"/>
    <col min="7" max="7" width="17.75" style="119" customWidth="1"/>
    <col min="8" max="8" width="35.58203125" style="119" customWidth="1"/>
    <col min="9" max="16384" width="8.6640625" style="119"/>
  </cols>
  <sheetData>
    <row r="1" spans="1:7" ht="39.5" customHeight="1" thickBot="1">
      <c r="A1" s="116" t="s">
        <v>15</v>
      </c>
      <c r="B1" s="1" t="s">
        <v>2</v>
      </c>
      <c r="C1" s="117" t="s">
        <v>79</v>
      </c>
      <c r="D1" s="118"/>
    </row>
    <row r="2" spans="1:7" ht="24" customHeight="1" thickBot="1">
      <c r="B2" s="120" t="s">
        <v>80</v>
      </c>
      <c r="C2" s="121"/>
      <c r="D2" s="122"/>
      <c r="E2" s="122"/>
      <c r="F2" s="122"/>
      <c r="G2" s="122"/>
    </row>
    <row r="3" spans="1:7" ht="31.5" thickBot="1">
      <c r="A3" s="123" t="s">
        <v>27</v>
      </c>
      <c r="B3" s="124" t="s">
        <v>28</v>
      </c>
      <c r="C3" s="125" t="s">
        <v>13</v>
      </c>
    </row>
    <row r="4" spans="1:7" ht="47" customHeight="1">
      <c r="A4" s="126" t="s">
        <v>51</v>
      </c>
      <c r="B4" s="127" t="s">
        <v>52</v>
      </c>
      <c r="C4" s="127"/>
    </row>
    <row r="5" spans="1:7">
      <c r="A5" s="128" t="s">
        <v>18</v>
      </c>
      <c r="B5" s="129"/>
      <c r="C5" s="130"/>
    </row>
    <row r="6" spans="1:7">
      <c r="A6" s="128" t="s">
        <v>18</v>
      </c>
      <c r="B6" s="129"/>
      <c r="C6" s="51"/>
    </row>
    <row r="7" spans="1:7">
      <c r="A7" s="128" t="s">
        <v>18</v>
      </c>
      <c r="B7" s="129"/>
      <c r="C7" s="51"/>
    </row>
    <row r="8" spans="1:7">
      <c r="A8" s="128" t="s">
        <v>18</v>
      </c>
      <c r="B8" s="129"/>
      <c r="C8" s="51"/>
    </row>
    <row r="9" spans="1:7">
      <c r="A9" s="131" t="s">
        <v>31</v>
      </c>
      <c r="B9" s="132"/>
      <c r="C9" s="133">
        <f>C5+C6+C7+C8</f>
        <v>0</v>
      </c>
    </row>
    <row r="10" spans="1:7">
      <c r="A10" s="134" t="s">
        <v>29</v>
      </c>
      <c r="B10" s="129"/>
      <c r="C10" s="51"/>
    </row>
    <row r="11" spans="1:7">
      <c r="A11" s="134" t="s">
        <v>29</v>
      </c>
      <c r="B11" s="129"/>
      <c r="C11" s="51"/>
    </row>
    <row r="12" spans="1:7">
      <c r="A12" s="134" t="s">
        <v>29</v>
      </c>
      <c r="B12" s="129"/>
      <c r="C12" s="51"/>
    </row>
    <row r="13" spans="1:7">
      <c r="A13" s="134" t="s">
        <v>29</v>
      </c>
      <c r="B13" s="129"/>
      <c r="C13" s="51"/>
    </row>
    <row r="14" spans="1:7">
      <c r="A14" s="135" t="s">
        <v>32</v>
      </c>
      <c r="B14" s="136"/>
      <c r="C14" s="137">
        <f>C10+C11+C12+C13</f>
        <v>0</v>
      </c>
    </row>
    <row r="15" spans="1:7">
      <c r="A15" s="138" t="s">
        <v>50</v>
      </c>
      <c r="B15" s="139"/>
      <c r="C15" s="140">
        <f>C9+C14</f>
        <v>0</v>
      </c>
    </row>
    <row r="16" spans="1:7" ht="26" customHeight="1">
      <c r="A16" s="141" t="s">
        <v>53</v>
      </c>
      <c r="B16" s="142"/>
      <c r="C16" s="142"/>
      <c r="D16" s="143" t="s">
        <v>81</v>
      </c>
    </row>
    <row r="17" spans="1:6">
      <c r="A17" s="134" t="s">
        <v>18</v>
      </c>
      <c r="B17" s="144" t="s">
        <v>6</v>
      </c>
      <c r="C17" s="98"/>
    </row>
    <row r="18" spans="1:6">
      <c r="A18" s="134" t="s">
        <v>18</v>
      </c>
      <c r="B18" s="145" t="s">
        <v>7</v>
      </c>
      <c r="C18" s="52"/>
    </row>
    <row r="19" spans="1:6" ht="17.5" customHeight="1">
      <c r="A19" s="134" t="s">
        <v>18</v>
      </c>
      <c r="B19" s="145" t="s">
        <v>30</v>
      </c>
      <c r="C19" s="52"/>
    </row>
    <row r="20" spans="1:6">
      <c r="A20" s="146" t="s">
        <v>31</v>
      </c>
      <c r="B20" s="146"/>
      <c r="C20" s="147">
        <f>C17+C18+C19</f>
        <v>0</v>
      </c>
    </row>
    <row r="21" spans="1:6">
      <c r="A21" s="134" t="s">
        <v>29</v>
      </c>
      <c r="B21" s="134" t="s">
        <v>6</v>
      </c>
      <c r="C21" s="52"/>
    </row>
    <row r="22" spans="1:6">
      <c r="A22" s="134" t="s">
        <v>2</v>
      </c>
      <c r="B22" s="134" t="s">
        <v>7</v>
      </c>
      <c r="C22" s="52"/>
    </row>
    <row r="23" spans="1:6">
      <c r="A23" s="134" t="s">
        <v>2</v>
      </c>
      <c r="B23" s="134" t="s">
        <v>30</v>
      </c>
      <c r="C23" s="52"/>
    </row>
    <row r="24" spans="1:6">
      <c r="A24" s="148" t="s">
        <v>32</v>
      </c>
      <c r="B24" s="148"/>
      <c r="C24" s="149">
        <f>C21+C22+C23</f>
        <v>0</v>
      </c>
    </row>
    <row r="25" spans="1:6" ht="14.5" thickBot="1">
      <c r="A25" s="150" t="s">
        <v>11</v>
      </c>
      <c r="B25" s="151"/>
      <c r="C25" s="152">
        <f>C20+C24</f>
        <v>0</v>
      </c>
    </row>
    <row r="26" spans="1:6" ht="42">
      <c r="A26" s="141" t="s">
        <v>83</v>
      </c>
      <c r="B26" s="153" t="s">
        <v>28</v>
      </c>
      <c r="C26" s="153" t="s">
        <v>33</v>
      </c>
      <c r="D26" s="154" t="s">
        <v>34</v>
      </c>
      <c r="E26" s="155" t="s">
        <v>35</v>
      </c>
      <c r="F26" s="155" t="s">
        <v>36</v>
      </c>
    </row>
    <row r="27" spans="1:6" ht="28">
      <c r="A27" s="134" t="s">
        <v>18</v>
      </c>
      <c r="B27" s="156" t="s">
        <v>47</v>
      </c>
      <c r="C27" s="53"/>
      <c r="D27" s="158">
        <v>3</v>
      </c>
      <c r="E27" s="159">
        <v>1</v>
      </c>
      <c r="F27" s="160">
        <f>C27/D27*E27</f>
        <v>0</v>
      </c>
    </row>
    <row r="28" spans="1:6" ht="28">
      <c r="A28" s="134" t="s">
        <v>18</v>
      </c>
      <c r="B28" s="156" t="s">
        <v>5</v>
      </c>
      <c r="C28" s="53"/>
      <c r="D28" s="158">
        <v>5</v>
      </c>
      <c r="E28" s="159">
        <v>1</v>
      </c>
      <c r="F28" s="160">
        <f>C28/D28*E28</f>
        <v>0</v>
      </c>
    </row>
    <row r="29" spans="1:6">
      <c r="A29" s="161" t="s">
        <v>18</v>
      </c>
      <c r="B29" s="162" t="s">
        <v>48</v>
      </c>
      <c r="C29" s="157"/>
      <c r="D29" s="158">
        <v>3</v>
      </c>
      <c r="E29" s="159">
        <v>1</v>
      </c>
      <c r="F29" s="160">
        <f>C29/D29*E29</f>
        <v>0</v>
      </c>
    </row>
    <row r="30" spans="1:6">
      <c r="A30" s="163" t="s">
        <v>31</v>
      </c>
      <c r="B30" s="164"/>
      <c r="C30" s="146"/>
      <c r="D30" s="165"/>
      <c r="E30" s="166"/>
      <c r="F30" s="167">
        <f>F27+F28+F29</f>
        <v>0</v>
      </c>
    </row>
    <row r="31" spans="1:6" ht="28">
      <c r="A31" s="159" t="s">
        <v>2</v>
      </c>
      <c r="B31" s="156" t="s">
        <v>47</v>
      </c>
      <c r="C31" s="53"/>
      <c r="D31" s="158">
        <v>3</v>
      </c>
      <c r="E31" s="159">
        <v>1</v>
      </c>
      <c r="F31" s="160">
        <f>C31/D31*E31</f>
        <v>0</v>
      </c>
    </row>
    <row r="32" spans="1:6" ht="28">
      <c r="A32" s="168" t="s">
        <v>29</v>
      </c>
      <c r="B32" s="156" t="s">
        <v>5</v>
      </c>
      <c r="C32" s="53"/>
      <c r="D32" s="158">
        <v>5</v>
      </c>
      <c r="E32" s="159">
        <v>1</v>
      </c>
      <c r="F32" s="160">
        <f>C32/D32*E32</f>
        <v>0</v>
      </c>
    </row>
    <row r="33" spans="1:6">
      <c r="A33" s="161" t="s">
        <v>2</v>
      </c>
      <c r="B33" s="162" t="s">
        <v>48</v>
      </c>
      <c r="C33" s="53"/>
      <c r="D33" s="158">
        <v>3</v>
      </c>
      <c r="E33" s="159">
        <v>1</v>
      </c>
      <c r="F33" s="160">
        <f>C33/D33*E33</f>
        <v>0</v>
      </c>
    </row>
    <row r="34" spans="1:6" ht="15.5" customHeight="1">
      <c r="A34" s="148" t="s">
        <v>32</v>
      </c>
      <c r="B34" s="169"/>
      <c r="C34" s="169"/>
      <c r="D34" s="170"/>
      <c r="E34" s="171"/>
      <c r="F34" s="172">
        <f>F31+F32+F33</f>
        <v>0</v>
      </c>
    </row>
    <row r="35" spans="1:6">
      <c r="A35" s="173" t="s">
        <v>82</v>
      </c>
      <c r="B35" s="174"/>
      <c r="C35" s="175"/>
      <c r="D35" s="175"/>
      <c r="E35" s="175"/>
      <c r="F35" s="176">
        <f>F30+F34</f>
        <v>0</v>
      </c>
    </row>
    <row r="36" spans="1:6" ht="16" customHeight="1">
      <c r="A36" s="141" t="s">
        <v>54</v>
      </c>
      <c r="B36" s="177"/>
      <c r="C36" s="178" t="s">
        <v>38</v>
      </c>
    </row>
    <row r="37" spans="1:6">
      <c r="A37" s="179" t="s">
        <v>18</v>
      </c>
      <c r="B37" s="180"/>
      <c r="C37" s="100"/>
    </row>
    <row r="38" spans="1:6">
      <c r="A38" s="150" t="s">
        <v>12</v>
      </c>
      <c r="B38" s="175"/>
      <c r="C38" s="181">
        <f>C37</f>
        <v>0</v>
      </c>
    </row>
    <row r="39" spans="1:6">
      <c r="A39" s="141" t="s">
        <v>55</v>
      </c>
      <c r="B39" s="177"/>
      <c r="C39" s="182" t="s">
        <v>38</v>
      </c>
    </row>
    <row r="40" spans="1:6">
      <c r="A40" s="134" t="s">
        <v>18</v>
      </c>
      <c r="B40" s="145" t="s">
        <v>0</v>
      </c>
      <c r="C40" s="54"/>
    </row>
    <row r="41" spans="1:6">
      <c r="A41" s="134" t="s">
        <v>18</v>
      </c>
      <c r="B41" s="145" t="s">
        <v>30</v>
      </c>
      <c r="C41" s="54"/>
    </row>
    <row r="42" spans="1:6">
      <c r="A42" s="163" t="s">
        <v>31</v>
      </c>
      <c r="B42" s="146"/>
      <c r="C42" s="183">
        <f>C40+C41</f>
        <v>0</v>
      </c>
    </row>
    <row r="43" spans="1:6">
      <c r="A43" s="159" t="s">
        <v>2</v>
      </c>
      <c r="B43" s="134" t="s">
        <v>0</v>
      </c>
      <c r="C43" s="54"/>
    </row>
    <row r="44" spans="1:6">
      <c r="A44" s="168" t="s">
        <v>29</v>
      </c>
      <c r="B44" s="134" t="s">
        <v>30</v>
      </c>
      <c r="C44" s="54"/>
    </row>
    <row r="45" spans="1:6">
      <c r="A45" s="148" t="s">
        <v>32</v>
      </c>
      <c r="B45" s="148"/>
      <c r="C45" s="184">
        <f>C43+C44</f>
        <v>0</v>
      </c>
    </row>
    <row r="46" spans="1:6">
      <c r="A46" s="150" t="s">
        <v>17</v>
      </c>
      <c r="B46" s="175"/>
      <c r="C46" s="176">
        <f>C42+C45</f>
        <v>0</v>
      </c>
    </row>
    <row r="47" spans="1:6" ht="28">
      <c r="A47" s="141" t="s">
        <v>56</v>
      </c>
      <c r="B47" s="177"/>
      <c r="C47" s="182" t="s">
        <v>38</v>
      </c>
    </row>
    <row r="48" spans="1:6">
      <c r="A48" s="134" t="s">
        <v>18</v>
      </c>
      <c r="B48" s="145"/>
      <c r="C48" s="54"/>
    </row>
    <row r="49" spans="1:3">
      <c r="A49" s="161" t="s">
        <v>29</v>
      </c>
      <c r="B49" s="185"/>
      <c r="C49" s="99"/>
    </row>
    <row r="50" spans="1:3">
      <c r="A50" s="150" t="s">
        <v>58</v>
      </c>
      <c r="B50" s="175"/>
      <c r="C50" s="176">
        <f>C48+C49</f>
        <v>0</v>
      </c>
    </row>
    <row r="51" spans="1:3" ht="42">
      <c r="A51" s="141" t="s">
        <v>57</v>
      </c>
      <c r="B51" s="177"/>
      <c r="C51" s="182" t="s">
        <v>38</v>
      </c>
    </row>
    <row r="52" spans="1:3">
      <c r="A52" s="134" t="s">
        <v>18</v>
      </c>
      <c r="B52" s="145"/>
      <c r="C52" s="54"/>
    </row>
    <row r="53" spans="1:3">
      <c r="A53" s="161" t="s">
        <v>29</v>
      </c>
      <c r="B53" s="185"/>
      <c r="C53" s="99"/>
    </row>
    <row r="54" spans="1:3">
      <c r="A54" s="150" t="s">
        <v>59</v>
      </c>
      <c r="B54" s="175"/>
      <c r="C54" s="176">
        <f>C52+C53</f>
        <v>0</v>
      </c>
    </row>
    <row r="55" spans="1:3" ht="17.5" customHeight="1">
      <c r="A55" s="141" t="s">
        <v>61</v>
      </c>
      <c r="B55" s="186"/>
      <c r="C55" s="182" t="s">
        <v>38</v>
      </c>
    </row>
    <row r="56" spans="1:3" ht="14.5" thickBot="1"/>
    <row r="57" spans="1:3" ht="20.5" thickBot="1">
      <c r="A57" s="187" t="s">
        <v>9</v>
      </c>
      <c r="B57" s="188">
        <f>C15+C25+F35+C38+C46+C50+C54</f>
        <v>0</v>
      </c>
      <c r="C57" s="189" t="e">
        <f>IF('Altri Costi'!B57/'Spese di personale'!B28&lt;=0.4,"OK","ERRORE")</f>
        <v>#DIV/0!</v>
      </c>
    </row>
    <row r="69" ht="42.75" customHeight="1"/>
    <row r="72" ht="14" customHeight="1"/>
    <row r="83" spans="4:5">
      <c r="D83" s="190"/>
      <c r="E83" s="190"/>
    </row>
    <row r="84" spans="4:5">
      <c r="D84" s="190"/>
      <c r="E84" s="190"/>
    </row>
  </sheetData>
  <sheetProtection algorithmName="SHA-512" hashValue="OtDpFEq8kq4yPuJSV2DLAtDz/fYUNHJ/haz03r1jqpGcvmJ2nHpsVySU+BptEqXU+M1r/6lpsD3aZ82ciE79ag==" saltValue="6GR9/bJy1mpSGCXUM/7yxg==" spinCount="100000" sheet="1" insertRows="0" autoFilter="0"/>
  <mergeCells count="1"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2AD2-24E7-40C3-BA07-F80CC81BADD1}">
  <sheetPr>
    <tabColor rgb="FFFFFF00"/>
  </sheetPr>
  <dimension ref="A3:F13"/>
  <sheetViews>
    <sheetView topLeftCell="A8" zoomScale="90" zoomScaleNormal="90" workbookViewId="0">
      <selection activeCell="E9" sqref="E9"/>
    </sheetView>
  </sheetViews>
  <sheetFormatPr defaultColWidth="8.6640625" defaultRowHeight="13.5"/>
  <cols>
    <col min="1" max="1" width="43.33203125" style="55" customWidth="1"/>
    <col min="2" max="2" width="21.75" style="55" customWidth="1"/>
    <col min="3" max="3" width="6.33203125" style="55" customWidth="1"/>
    <col min="4" max="4" width="44.25" style="55" customWidth="1"/>
    <col min="5" max="5" width="20.75" style="55" customWidth="1"/>
    <col min="6" max="6" width="14.08203125" style="55" customWidth="1"/>
    <col min="7" max="16384" width="8.6640625" style="55"/>
  </cols>
  <sheetData>
    <row r="3" spans="1:6" ht="21" customHeight="1">
      <c r="A3" s="57" t="s">
        <v>49</v>
      </c>
      <c r="B3" s="58" t="s">
        <v>43</v>
      </c>
      <c r="D3" s="57" t="s">
        <v>44</v>
      </c>
      <c r="E3" s="58" t="s">
        <v>43</v>
      </c>
    </row>
    <row r="4" spans="1:6" ht="23.25" customHeight="1">
      <c r="A4" s="56" t="s">
        <v>42</v>
      </c>
      <c r="B4" s="59">
        <f>'Spese di personale'!B28+'Altri Costi'!B57</f>
        <v>0</v>
      </c>
      <c r="D4" s="56" t="s">
        <v>42</v>
      </c>
      <c r="E4" s="59">
        <f>'Spese di personale'!B28+'Altri Costi'!B57</f>
        <v>0</v>
      </c>
    </row>
    <row r="5" spans="1:6" ht="22.5" customHeight="1">
      <c r="A5" s="56" t="s">
        <v>41</v>
      </c>
      <c r="B5" s="59">
        <f>B4*80%</f>
        <v>0</v>
      </c>
      <c r="D5" s="56" t="s">
        <v>41</v>
      </c>
      <c r="E5" s="59">
        <f>E4*80%</f>
        <v>0</v>
      </c>
    </row>
    <row r="6" spans="1:6" ht="22.5" customHeight="1">
      <c r="A6" s="56" t="s">
        <v>40</v>
      </c>
      <c r="B6" s="59">
        <f>B4-B5</f>
        <v>0</v>
      </c>
      <c r="D6" s="56" t="s">
        <v>40</v>
      </c>
      <c r="E6" s="59">
        <f>E4-E5</f>
        <v>0</v>
      </c>
    </row>
    <row r="7" spans="1:6" ht="27">
      <c r="A7" s="60" t="s">
        <v>75</v>
      </c>
      <c r="B7" s="59">
        <f>B5*0.1</f>
        <v>0</v>
      </c>
      <c r="C7" s="61"/>
      <c r="D7" s="60" t="s">
        <v>75</v>
      </c>
      <c r="E7" s="59">
        <f>E5*0.1</f>
        <v>0</v>
      </c>
      <c r="F7" s="62"/>
    </row>
    <row r="8" spans="1:6" ht="32.25" customHeight="1">
      <c r="A8" s="63" t="s">
        <v>39</v>
      </c>
      <c r="B8" s="59">
        <f>'Spese di personale'!H27</f>
        <v>0</v>
      </c>
      <c r="C8" s="64"/>
      <c r="D8" s="63" t="s">
        <v>39</v>
      </c>
      <c r="E8" s="59">
        <f>'Spese di personale'!H27</f>
        <v>0</v>
      </c>
    </row>
    <row r="9" spans="1:6" ht="32.25" customHeight="1">
      <c r="A9" s="63" t="s">
        <v>85</v>
      </c>
      <c r="B9" s="59">
        <f>'Altri Costi'!B57</f>
        <v>0</v>
      </c>
      <c r="C9" s="64"/>
      <c r="D9" s="63" t="s">
        <v>85</v>
      </c>
      <c r="E9" s="59">
        <f>'Altri Costi'!B57</f>
        <v>0</v>
      </c>
    </row>
    <row r="10" spans="1:6" ht="32.25" customHeight="1">
      <c r="A10" s="63" t="s">
        <v>60</v>
      </c>
      <c r="B10" s="59">
        <f>'Altri Costi'!B57*0.22</f>
        <v>0</v>
      </c>
      <c r="C10" s="64"/>
      <c r="D10" s="63" t="s">
        <v>60</v>
      </c>
      <c r="E10" s="59">
        <f>'Altri Costi'!B57*0.22</f>
        <v>0</v>
      </c>
    </row>
    <row r="11" spans="1:6" ht="27.5" customHeight="1">
      <c r="A11" s="96" t="s">
        <v>76</v>
      </c>
      <c r="B11" s="97">
        <f>B5-B8-B7-B10-B9</f>
        <v>0</v>
      </c>
      <c r="D11" s="96" t="s">
        <v>76</v>
      </c>
      <c r="E11" s="97">
        <f>E5-E8-E7-E10-E9</f>
        <v>0</v>
      </c>
    </row>
    <row r="12" spans="1:6" ht="28.5" customHeight="1">
      <c r="A12" s="63" t="s">
        <v>77</v>
      </c>
      <c r="B12" s="65">
        <f>'Spese di personale'!H15</f>
        <v>0</v>
      </c>
      <c r="D12" s="63" t="s">
        <v>77</v>
      </c>
      <c r="E12" s="65">
        <f>'Spese di personale'!H15</f>
        <v>0</v>
      </c>
    </row>
    <row r="13" spans="1:6" ht="27">
      <c r="A13" s="63" t="s">
        <v>78</v>
      </c>
      <c r="B13" s="65">
        <f>B12-B6-B7</f>
        <v>0</v>
      </c>
      <c r="D13" s="63" t="s">
        <v>78</v>
      </c>
      <c r="E13" s="65">
        <f>E12-E6-E7</f>
        <v>0</v>
      </c>
    </row>
  </sheetData>
  <sheetProtection algorithmName="SHA-512" hashValue="rH0OKYas5RIzXGURMonMyZvhFq7ryYEKAJMrW5+08d3yV+KESuZPRh1vXj3qsiRvCie+lmyJ3s7P8IXqtYTU8A==" saltValue="hblYv3CSAwDqy/ucg1c7aQ==" spinCount="100000" sheet="1" objects="1" scenarios="1"/>
  <conditionalFormatting sqref="B11">
    <cfRule type="cellIs" dxfId="9" priority="7" operator="greaterThan">
      <formula>0</formula>
    </cfRule>
    <cfRule type="cellIs" dxfId="8" priority="8" operator="greaterThan">
      <formula>0</formula>
    </cfRule>
    <cfRule type="cellIs" dxfId="7" priority="13" operator="lessThan">
      <formula>0</formula>
    </cfRule>
  </conditionalFormatting>
  <conditionalFormatting sqref="B13">
    <cfRule type="cellIs" dxfId="6" priority="3" operator="greaterThan">
      <formula>0</formula>
    </cfRule>
    <cfRule type="cellIs" dxfId="5" priority="11" operator="lessThan">
      <formula>0</formula>
    </cfRule>
  </conditionalFormatting>
  <conditionalFormatting sqref="E11">
    <cfRule type="cellIs" dxfId="4" priority="4" operator="greaterThan">
      <formula>0</formula>
    </cfRule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E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/>
</file>

<file path=customXml/itemProps1.xml><?xml version="1.0" encoding="utf-8"?>
<ds:datastoreItem xmlns:ds="http://schemas.openxmlformats.org/officeDocument/2006/customXml" ds:itemID="{8E3BB435-885D-4DE2-BFF0-5D08062B7BD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Budget generale</vt:lpstr>
      <vt:lpstr>Spese di personale</vt:lpstr>
      <vt:lpstr>Altri Costi</vt:lpstr>
      <vt:lpstr>CASSA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 Venuti</dc:creator>
  <cp:lastModifiedBy>Ilaria Stadiotti</cp:lastModifiedBy>
  <cp:lastPrinted>2024-09-26T12:58:57Z</cp:lastPrinted>
  <dcterms:created xsi:type="dcterms:W3CDTF">2024-05-31T18:07:24Z</dcterms:created>
  <dcterms:modified xsi:type="dcterms:W3CDTF">2025-03-14T11:35:02Z</dcterms:modified>
</cp:coreProperties>
</file>