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tabRatio="681" activeTab="0"/>
  </bookViews>
  <sheets>
    <sheet name="BudgetGenerale_Priorità2" sheetId="1" r:id="rId1"/>
    <sheet name="BudgetGenerale_Priorità4-5" sheetId="2" r:id="rId2"/>
    <sheet name="Personale" sheetId="3" r:id="rId3"/>
    <sheet name="Altri costi " sheetId="4" r:id="rId4"/>
    <sheet name="Sostenibilità economica" sheetId="5" r:id="rId5"/>
  </sheets>
  <definedNames/>
  <calcPr fullCalcOnLoad="1"/>
</workbook>
</file>

<file path=xl/sharedStrings.xml><?xml version="1.0" encoding="utf-8"?>
<sst xmlns="http://schemas.openxmlformats.org/spreadsheetml/2006/main" count="211" uniqueCount="84">
  <si>
    <t>SPESE NOTARILI</t>
  </si>
  <si>
    <t>PERSONALE IMPIEGATO</t>
  </si>
  <si>
    <t>MISSIONI E TRASFERTE</t>
  </si>
  <si>
    <t>COSTI AMMESSI</t>
  </si>
  <si>
    <t>TOTALE</t>
  </si>
  <si>
    <t>COSTO PERSONALE STRUTTURATO</t>
  </si>
  <si>
    <t>NOME E COGNOME</t>
  </si>
  <si>
    <t>RUOLO</t>
  </si>
  <si>
    <t>COSTO ANNUALE</t>
  </si>
  <si>
    <t>COSTO ANNO 1</t>
  </si>
  <si>
    <t>COSTO ANNO 2</t>
  </si>
  <si>
    <t>Assegno di ricerca</t>
  </si>
  <si>
    <t>SPESE DI PERSONALE PER ATTIVITA' DI COOPERAZIONE (A)</t>
  </si>
  <si>
    <t>GRAN TOT SPESE DI PERSONALE PER ATTIVITA' DI COOPERAZIONE (A)</t>
  </si>
  <si>
    <t>GRAN TOT SPESE DI PERSONALE PER ATTIVITA' DI REALIZZAZIONE DEL PROGETTO (B)</t>
  </si>
  <si>
    <t>TOTALE COSTI</t>
  </si>
  <si>
    <t>CONTRIBUTO</t>
  </si>
  <si>
    <t>TITOLO DEL PROGETTO</t>
  </si>
  <si>
    <t>DURATA (MAX 24 MESI)</t>
  </si>
  <si>
    <t>ENTE CAPOFILA</t>
  </si>
  <si>
    <t>RESPONSABILE UNIMI</t>
  </si>
  <si>
    <t>COFINANZIAMENTO</t>
  </si>
  <si>
    <t>SERVIZI E CONSULENZE TECNICO SCIENTIFICHE PRESTATE DA SOGGETTI TERZI NON PARTNER</t>
  </si>
  <si>
    <t>MATERIALI D'USO</t>
  </si>
  <si>
    <t>SPESE DIVERSE PER L'ATTIVITA' DI DIFFUSIONE</t>
  </si>
  <si>
    <t>REALIZZAZIONE DI PROTOTIPI, IMPIANTI PILOTA E REALIZZAZIONE DI TEST E COLLAUDI</t>
  </si>
  <si>
    <t>COSTO ORARIO STANDARD</t>
  </si>
  <si>
    <t>ORE ANNO 1</t>
  </si>
  <si>
    <t>ORE ANNO 2</t>
  </si>
  <si>
    <t>Professore Ordinario (ALTO)</t>
  </si>
  <si>
    <t>Professore Associato (MEDIO)</t>
  </si>
  <si>
    <t>Ricercatore/Tecnico Amministrativo (BASSO)</t>
  </si>
  <si>
    <t>COSTO ORARIO</t>
  </si>
  <si>
    <t>GRAND TOT PERSONALE</t>
  </si>
  <si>
    <t>TIPOLOGIA DI SPESA AMMESSA:</t>
  </si>
  <si>
    <t>*ALTRI COSTI:</t>
  </si>
  <si>
    <t>A</t>
  </si>
  <si>
    <t>A, B, C</t>
  </si>
  <si>
    <t>STRUMENTI E ATTREZZATURE</t>
  </si>
  <si>
    <t>B</t>
  </si>
  <si>
    <t>C</t>
  </si>
  <si>
    <t>ATTENZIONE: IL COSTO DEL PERSONALE DI CIASCUN PARTNER CLASSIFICATO COME "ALTO" NON PUO' SUPERARE IL 20% DEL COSTO DEL PERSONALE ESPOSTO</t>
  </si>
  <si>
    <t>SPESE DI PERSONALE PER ATTIVITA' DI REALIZZAZIONE DEL PROGETTOE (B)</t>
  </si>
  <si>
    <t>GRAN TOT SPESE DI PERSONALE PER ATTIVITA' DI DIFFUSIONE DEI RISULTATI E DI TRASFERIMENTO DELL'INNOVAZIONE (C)</t>
  </si>
  <si>
    <t>SPESE DI PERSONALE PER ATTIVITA' DI DIFFUSIONE DEI RISULTATI E DI TRASFERIMENTO DELL'INNOVAZIONE (C)</t>
  </si>
  <si>
    <t>TOT PERSONALE "ALTO"</t>
  </si>
  <si>
    <t>NOT APPLICABLE</t>
  </si>
  <si>
    <r>
      <rPr>
        <b/>
        <sz val="20"/>
        <color indexed="8"/>
        <rFont val="Calibri"/>
        <family val="2"/>
      </rPr>
      <t>A.</t>
    </r>
    <r>
      <rPr>
        <sz val="11"/>
        <color theme="1"/>
        <rFont val="Calibri"/>
        <family val="2"/>
      </rPr>
      <t xml:space="preserve"> COSTI DI COOPERAZIONE (progettazione, gestione, coordinamento)</t>
    </r>
  </si>
  <si>
    <r>
      <rPr>
        <b/>
        <sz val="20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. COSTI DI REALIZZAZIONE DEL PROGETTO </t>
    </r>
  </si>
  <si>
    <r>
      <rPr>
        <b/>
        <sz val="20"/>
        <color indexed="8"/>
        <rFont val="Calibri"/>
        <family val="2"/>
      </rPr>
      <t>C.</t>
    </r>
    <r>
      <rPr>
        <sz val="11"/>
        <color theme="1"/>
        <rFont val="Calibri"/>
        <family val="2"/>
      </rPr>
      <t xml:space="preserve"> COSTI PER LA DIFFUSIONE DEI RISULTATI E IL TRASFERIMENTO DELL'INNOVAZIONE </t>
    </r>
  </si>
  <si>
    <r>
      <t xml:space="preserve">ALTRI COSTI (calcolati in modo forfettario nella misura massima del 40% dei costi di personale ammissibili per l'intero progetto)* </t>
    </r>
    <r>
      <rPr>
        <b/>
        <sz val="11"/>
        <color indexed="10"/>
        <rFont val="Calibri"/>
        <family val="2"/>
      </rPr>
      <t>ATTENZIONE: IVA NON ELEGGIBILE</t>
    </r>
  </si>
  <si>
    <t>COSTO ASSEGNI DI RICERCA (100% SUL PROGETTO)</t>
  </si>
  <si>
    <r>
      <t xml:space="preserve">ORE ANNO 1 
</t>
    </r>
    <r>
      <rPr>
        <sz val="10"/>
        <color indexed="10"/>
        <rFont val="Arial"/>
        <family val="2"/>
      </rPr>
      <t xml:space="preserve">(100% indicare 1720 ore) </t>
    </r>
  </si>
  <si>
    <r>
      <t xml:space="preserve">ORE ANNO 2 
</t>
    </r>
    <r>
      <rPr>
        <sz val="10"/>
        <color indexed="10"/>
        <rFont val="Arial"/>
        <family val="2"/>
      </rPr>
      <t xml:space="preserve">(100% indicare 1720 ore) </t>
    </r>
  </si>
  <si>
    <r>
      <t xml:space="preserve">ORE ANNO 1
</t>
    </r>
    <r>
      <rPr>
        <sz val="10"/>
        <color indexed="10"/>
        <rFont val="Arial"/>
        <family val="2"/>
      </rPr>
      <t xml:space="preserve"> (100% indicare 1720 ore) </t>
    </r>
  </si>
  <si>
    <t>UTILIZZARE QUESTO FOGLIO SOLO PER PROGETTI CHE SI RIFERISCONO ALLA PRIORITA' 4 - 
FOCUS AREA 4A, 4B, 4C; E ALLA PRIORITA' 5 - FOCUS AREA 5A, 5D, 5E</t>
  </si>
  <si>
    <t>UTILIZZARE QUESTO FOGLIO SOLO PER PROGETTI CHE SI RIFERISCONO ALLA PRIORITA' 2 - 
FOCUS AREA 2A</t>
  </si>
  <si>
    <t>SOSTENIBILITA' ECONOMICA DEL PROGETTO</t>
  </si>
  <si>
    <t>ENTRATE</t>
  </si>
  <si>
    <t>COSTI   REALI</t>
  </si>
  <si>
    <t>Costo nuovi contratti</t>
  </si>
  <si>
    <t xml:space="preserve">spese generali </t>
  </si>
  <si>
    <t>Trattenuta UNIMI</t>
  </si>
  <si>
    <t>TOT USCITE EFFETTIVE</t>
  </si>
  <si>
    <t>SALDO CASSA DEVE ESSERE SEMPRE POSITIVO</t>
  </si>
  <si>
    <t>Contributo REGIONE</t>
  </si>
  <si>
    <t>FOCUS AREA 2A</t>
  </si>
  <si>
    <t>Finanziatore</t>
  </si>
  <si>
    <t>Responsabile Scientifico per UNIMI</t>
  </si>
  <si>
    <t>cliccare solo sulle caselle evidenziate in giallo</t>
  </si>
  <si>
    <t>Previsione e descrizione delle voci di spesa da effettuare sul progetto NON sono soggette a rendicontazione</t>
  </si>
  <si>
    <t>IMPORTO</t>
  </si>
  <si>
    <t>Regione Lombardia</t>
  </si>
  <si>
    <t xml:space="preserve">Altri costi </t>
  </si>
  <si>
    <t>N.B.: questa tabella è facoltativa- serve per verificare che tutte le spese preventivate sul progetto abbiano sufficiente copertura contabile (vedi tabella "sostenibilità economica)</t>
  </si>
  <si>
    <t>altri costi</t>
  </si>
  <si>
    <t>Totali effettivi</t>
  </si>
  <si>
    <t xml:space="preserve">Diifferenza </t>
  </si>
  <si>
    <r>
      <t>ATTENZIONE: COSTI DI COOPERAZIONE</t>
    </r>
    <r>
      <rPr>
        <b/>
        <sz val="14"/>
        <color indexed="10"/>
        <rFont val="Calibri"/>
        <family val="2"/>
      </rPr>
      <t xml:space="preserve"> (A)</t>
    </r>
    <r>
      <rPr>
        <b/>
        <sz val="11"/>
        <color indexed="10"/>
        <rFont val="Calibri"/>
        <family val="2"/>
      </rPr>
      <t xml:space="preserve"> MASSIMO 10 % DEI COSTI AMMISSIBILI A FINANZIAMENTO, CON UN MASSIMO DI € 25.000</t>
    </r>
  </si>
  <si>
    <r>
      <t>ATTENZIONE: COSTI DI COOPERAZIONE</t>
    </r>
    <r>
      <rPr>
        <b/>
        <sz val="14"/>
        <color indexed="10"/>
        <rFont val="Calibri"/>
        <family val="2"/>
      </rPr>
      <t xml:space="preserve"> (A) </t>
    </r>
    <r>
      <rPr>
        <b/>
        <sz val="11"/>
        <color indexed="10"/>
        <rFont val="Calibri"/>
        <family val="2"/>
      </rPr>
      <t>MASSIMO 10 % DEI COSTI AMMISSIBILI A FINANZIAMENTO, CON UN MASSIMO DI € 25.000</t>
    </r>
  </si>
  <si>
    <t xml:space="preserve">Totali da budget </t>
  </si>
  <si>
    <t>Personale strutturato</t>
  </si>
  <si>
    <t>Personale da arruolare</t>
  </si>
  <si>
    <t>FOCUS AREA 4A, 4B, 4C, 5A, 5D, 5E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</si>
</sst>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  <numFmt numFmtId="174" formatCode="[$-410]dddd\ d\ mmmm\ yyyy"/>
    <numFmt numFmtId="175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10"/>
      <name val="Arial"/>
      <family val="2"/>
    </font>
    <font>
      <sz val="10"/>
      <name val="Palatino Linotype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40"/>
      <name val="Arial"/>
      <family val="2"/>
    </font>
    <font>
      <b/>
      <sz val="10"/>
      <color indexed="40"/>
      <name val="Arial"/>
      <family val="2"/>
    </font>
    <font>
      <sz val="14"/>
      <color indexed="60"/>
      <name val="Calibri"/>
      <family val="2"/>
    </font>
    <font>
      <b/>
      <sz val="11"/>
      <color indexed="60"/>
      <name val="Calibri"/>
      <family val="2"/>
    </font>
    <font>
      <sz val="16"/>
      <color indexed="60"/>
      <name val="Calibri"/>
      <family val="2"/>
    </font>
    <font>
      <b/>
      <sz val="16"/>
      <color indexed="60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60"/>
      <name val="Arial"/>
      <family val="2"/>
    </font>
    <font>
      <i/>
      <sz val="9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Arial"/>
      <family val="2"/>
    </font>
    <font>
      <b/>
      <sz val="8"/>
      <color indexed="10"/>
      <name val="Arial"/>
      <family val="2"/>
    </font>
    <font>
      <b/>
      <u val="single"/>
      <sz val="11"/>
      <color indexed="6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sz val="14"/>
      <color rgb="FFC00000"/>
      <name val="Calibri"/>
      <family val="2"/>
    </font>
    <font>
      <b/>
      <sz val="11"/>
      <color rgb="FFC00000"/>
      <name val="Calibri"/>
      <family val="2"/>
    </font>
    <font>
      <sz val="16"/>
      <color rgb="FFC00000"/>
      <name val="Calibri"/>
      <family val="2"/>
    </font>
    <font>
      <b/>
      <sz val="16"/>
      <color rgb="FFC00000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sz val="10"/>
      <color rgb="FFC00000"/>
      <name val="Arial"/>
      <family val="2"/>
    </font>
    <font>
      <i/>
      <sz val="9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5" borderId="10" xfId="0" applyNumberFormat="1" applyFill="1" applyBorder="1" applyAlignment="1">
      <alignment/>
    </xf>
    <xf numFmtId="0" fontId="2" fillId="0" borderId="0" xfId="48">
      <alignment/>
      <protection/>
    </xf>
    <xf numFmtId="0" fontId="2" fillId="0" borderId="10" xfId="48" applyBorder="1" applyAlignment="1">
      <alignment horizontal="center" vertical="center" wrapText="1"/>
      <protection/>
    </xf>
    <xf numFmtId="0" fontId="2" fillId="0" borderId="0" xfId="48" applyAlignment="1">
      <alignment horizontal="center" vertical="center" wrapText="1"/>
      <protection/>
    </xf>
    <xf numFmtId="0" fontId="2" fillId="33" borderId="10" xfId="48" applyFill="1" applyBorder="1">
      <alignment/>
      <protection/>
    </xf>
    <xf numFmtId="4" fontId="2" fillId="33" borderId="10" xfId="48" applyNumberFormat="1" applyFill="1" applyBorder="1">
      <alignment/>
      <protection/>
    </xf>
    <xf numFmtId="4" fontId="2" fillId="34" borderId="10" xfId="48" applyNumberFormat="1" applyFill="1" applyBorder="1">
      <alignment/>
      <protection/>
    </xf>
    <xf numFmtId="2" fontId="2" fillId="33" borderId="10" xfId="48" applyNumberFormat="1" applyFill="1" applyBorder="1">
      <alignment/>
      <protection/>
    </xf>
    <xf numFmtId="2" fontId="2" fillId="34" borderId="10" xfId="48" applyNumberFormat="1" applyFill="1" applyBorder="1">
      <alignment/>
      <protection/>
    </xf>
    <xf numFmtId="4" fontId="3" fillId="34" borderId="10" xfId="48" applyNumberFormat="1" applyFont="1" applyFill="1" applyBorder="1">
      <alignment/>
      <protection/>
    </xf>
    <xf numFmtId="4" fontId="3" fillId="18" borderId="10" xfId="48" applyNumberFormat="1" applyFont="1" applyFill="1" applyBorder="1" applyAlignment="1">
      <alignment vertical="center"/>
      <protection/>
    </xf>
    <xf numFmtId="4" fontId="3" fillId="19" borderId="10" xfId="48" applyNumberFormat="1" applyFont="1" applyFill="1" applyBorder="1" applyAlignment="1">
      <alignment vertical="center"/>
      <protection/>
    </xf>
    <xf numFmtId="4" fontId="3" fillId="9" borderId="10" xfId="48" applyNumberFormat="1" applyFont="1" applyFill="1" applyBorder="1" applyAlignment="1">
      <alignment vertical="center"/>
      <protection/>
    </xf>
    <xf numFmtId="172" fontId="0" fillId="34" borderId="10" xfId="0" applyNumberFormat="1" applyFill="1" applyBorder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172" fontId="0" fillId="2" borderId="1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12" xfId="0" applyFill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10" xfId="0" applyBorder="1" applyAlignment="1">
      <alignment wrapText="1"/>
    </xf>
    <xf numFmtId="4" fontId="2" fillId="0" borderId="10" xfId="48" applyNumberFormat="1" applyBorder="1">
      <alignment/>
      <protection/>
    </xf>
    <xf numFmtId="0" fontId="2" fillId="0" borderId="10" xfId="48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/>
    </xf>
    <xf numFmtId="172" fontId="47" fillId="35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172" fontId="63" fillId="34" borderId="12" xfId="0" applyNumberFormat="1" applyFont="1" applyFill="1" applyBorder="1" applyAlignment="1">
      <alignment vertical="center"/>
    </xf>
    <xf numFmtId="172" fontId="63" fillId="2" borderId="13" xfId="0" applyNumberFormat="1" applyFont="1" applyFill="1" applyBorder="1" applyAlignment="1">
      <alignment vertical="center"/>
    </xf>
    <xf numFmtId="172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10" fontId="54" fillId="0" borderId="0" xfId="53" applyNumberFormat="1" applyFont="1" applyAlignment="1">
      <alignment/>
    </xf>
    <xf numFmtId="172" fontId="0" fillId="0" borderId="14" xfId="0" applyNumberFormat="1" applyBorder="1" applyAlignment="1">
      <alignment/>
    </xf>
    <xf numFmtId="10" fontId="0" fillId="0" borderId="12" xfId="53" applyNumberFormat="1" applyFont="1" applyBorder="1" applyAlignment="1">
      <alignment/>
    </xf>
    <xf numFmtId="0" fontId="7" fillId="0" borderId="10" xfId="48" applyFont="1" applyBorder="1" applyAlignment="1">
      <alignment vertical="center" wrapText="1"/>
      <protection/>
    </xf>
    <xf numFmtId="0" fontId="2" fillId="0" borderId="0" xfId="48" applyFill="1" applyBorder="1" applyAlignment="1">
      <alignment vertical="center" wrapText="1"/>
      <protection/>
    </xf>
    <xf numFmtId="0" fontId="8" fillId="37" borderId="13" xfId="48" applyFont="1" applyFill="1" applyBorder="1" applyAlignment="1">
      <alignment horizontal="center"/>
      <protection/>
    </xf>
    <xf numFmtId="0" fontId="2" fillId="0" borderId="15" xfId="48" applyBorder="1" applyAlignment="1">
      <alignment/>
      <protection/>
    </xf>
    <xf numFmtId="0" fontId="2" fillId="0" borderId="0" xfId="50">
      <alignment/>
      <protection/>
    </xf>
    <xf numFmtId="0" fontId="2" fillId="0" borderId="0" xfId="48" applyBorder="1" applyAlignment="1">
      <alignment/>
      <protection/>
    </xf>
    <xf numFmtId="0" fontId="3" fillId="34" borderId="16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9" fillId="34" borderId="16" xfId="50" applyFont="1" applyFill="1" applyBorder="1" applyAlignment="1">
      <alignment horizontal="center"/>
      <protection/>
    </xf>
    <xf numFmtId="0" fontId="9" fillId="34" borderId="1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171" fontId="2" fillId="0" borderId="0" xfId="45" applyFont="1" applyFill="1" applyBorder="1" applyAlignment="1">
      <alignment vertical="center"/>
    </xf>
    <xf numFmtId="171" fontId="2" fillId="0" borderId="17" xfId="45" applyFont="1" applyFill="1" applyBorder="1" applyAlignment="1">
      <alignment vertical="center"/>
    </xf>
    <xf numFmtId="0" fontId="2" fillId="0" borderId="18" xfId="48" applyFill="1" applyBorder="1" applyAlignment="1">
      <alignment vertical="center"/>
      <protection/>
    </xf>
    <xf numFmtId="0" fontId="2" fillId="0" borderId="0" xfId="50" applyFill="1">
      <alignment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0" xfId="50" applyBorder="1">
      <alignment/>
      <protection/>
    </xf>
    <xf numFmtId="0" fontId="2" fillId="0" borderId="19" xfId="50" applyFill="1" applyBorder="1">
      <alignment/>
      <protection/>
    </xf>
    <xf numFmtId="0" fontId="2" fillId="0" borderId="20" xfId="50" applyFill="1" applyBorder="1">
      <alignment/>
      <protection/>
    </xf>
    <xf numFmtId="0" fontId="2" fillId="0" borderId="0" xfId="48" applyFill="1" applyBorder="1" applyAlignment="1">
      <alignment vertical="center"/>
      <protection/>
    </xf>
    <xf numFmtId="171" fontId="2" fillId="0" borderId="0" xfId="45" applyFont="1" applyFill="1" applyBorder="1" applyAlignment="1" applyProtection="1">
      <alignment vertical="center"/>
      <protection/>
    </xf>
    <xf numFmtId="2" fontId="0" fillId="0" borderId="16" xfId="65" applyNumberForma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38" borderId="21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2" fontId="64" fillId="0" borderId="23" xfId="65" applyNumberFormat="1" applyFont="1" applyBorder="1" applyAlignment="1">
      <alignment wrapText="1"/>
    </xf>
    <xf numFmtId="0" fontId="64" fillId="0" borderId="24" xfId="0" applyFont="1" applyBorder="1" applyAlignment="1">
      <alignment wrapText="1"/>
    </xf>
    <xf numFmtId="0" fontId="64" fillId="0" borderId="24" xfId="0" applyFont="1" applyBorder="1" applyAlignment="1">
      <alignment/>
    </xf>
    <xf numFmtId="2" fontId="60" fillId="0" borderId="25" xfId="65" applyNumberFormat="1" applyFont="1" applyBorder="1" applyAlignment="1">
      <alignment horizontal="left"/>
    </xf>
    <xf numFmtId="2" fontId="0" fillId="0" borderId="26" xfId="65" applyNumberFormat="1" applyBorder="1" applyAlignment="1">
      <alignment horizontal="left"/>
    </xf>
    <xf numFmtId="0" fontId="60" fillId="38" borderId="27" xfId="0" applyFont="1" applyFill="1" applyBorder="1" applyAlignment="1">
      <alignment horizontal="center" vertical="center" wrapText="1"/>
    </xf>
    <xf numFmtId="171" fontId="60" fillId="39" borderId="22" xfId="43" applyNumberFormat="1" applyFont="1" applyFill="1" applyBorder="1" applyAlignment="1">
      <alignment horizontal="center" vertical="center" wrapText="1"/>
    </xf>
    <xf numFmtId="171" fontId="60" fillId="39" borderId="23" xfId="43" applyNumberFormat="1" applyFont="1" applyFill="1" applyBorder="1" applyAlignment="1">
      <alignment horizontal="center" vertical="center" wrapText="1"/>
    </xf>
    <xf numFmtId="171" fontId="64" fillId="39" borderId="16" xfId="43" applyNumberFormat="1" applyFont="1" applyFill="1" applyBorder="1" applyAlignment="1">
      <alignment/>
    </xf>
    <xf numFmtId="171" fontId="64" fillId="39" borderId="24" xfId="43" applyNumberFormat="1" applyFont="1" applyFill="1" applyBorder="1" applyAlignment="1">
      <alignment/>
    </xf>
    <xf numFmtId="171" fontId="60" fillId="39" borderId="25" xfId="43" applyNumberFormat="1" applyFont="1" applyFill="1" applyBorder="1" applyAlignment="1">
      <alignment/>
    </xf>
    <xf numFmtId="171" fontId="60" fillId="39" borderId="26" xfId="43" applyNumberFormat="1" applyFont="1" applyFill="1" applyBorder="1" applyAlignment="1">
      <alignment/>
    </xf>
    <xf numFmtId="171" fontId="60" fillId="38" borderId="11" xfId="43" applyNumberFormat="1" applyFont="1" applyFill="1" applyBorder="1" applyAlignment="1">
      <alignment horizontal="center" vertical="center" wrapText="1"/>
    </xf>
    <xf numFmtId="171" fontId="0" fillId="40" borderId="28" xfId="43" applyNumberFormat="1" applyFill="1" applyBorder="1" applyAlignment="1">
      <alignment/>
    </xf>
    <xf numFmtId="171" fontId="0" fillId="40" borderId="11" xfId="43" applyNumberFormat="1" applyFill="1" applyBorder="1" applyAlignment="1">
      <alignment/>
    </xf>
    <xf numFmtId="171" fontId="31" fillId="41" borderId="11" xfId="43" applyNumberFormat="1" applyFont="1" applyFill="1" applyBorder="1" applyAlignment="1">
      <alignment horizontal="center" vertical="center" wrapText="1"/>
    </xf>
    <xf numFmtId="171" fontId="31" fillId="41" borderId="28" xfId="43" applyNumberFormat="1" applyFont="1" applyFill="1" applyBorder="1" applyAlignment="1">
      <alignment horizontal="center" vertical="center" wrapText="1"/>
    </xf>
    <xf numFmtId="171" fontId="31" fillId="34" borderId="11" xfId="43" applyNumberFormat="1" applyFont="1" applyFill="1" applyBorder="1" applyAlignment="1">
      <alignment horizontal="center" vertical="center" wrapText="1"/>
    </xf>
    <xf numFmtId="171" fontId="31" fillId="34" borderId="28" xfId="43" applyNumberFormat="1" applyFont="1" applyFill="1" applyBorder="1" applyAlignment="1">
      <alignment horizontal="center" vertical="center" wrapText="1"/>
    </xf>
    <xf numFmtId="0" fontId="10" fillId="42" borderId="29" xfId="48" applyFont="1" applyFill="1" applyBorder="1" applyAlignment="1">
      <alignment vertical="center"/>
      <protection/>
    </xf>
    <xf numFmtId="171" fontId="10" fillId="42" borderId="30" xfId="45" applyFont="1" applyFill="1" applyBorder="1" applyAlignment="1">
      <alignment vertical="center"/>
    </xf>
    <xf numFmtId="0" fontId="65" fillId="0" borderId="11" xfId="48" applyFont="1" applyFill="1" applyBorder="1" applyAlignment="1">
      <alignment vertical="center"/>
      <protection/>
    </xf>
    <xf numFmtId="171" fontId="66" fillId="0" borderId="11" xfId="43" applyFont="1" applyFill="1" applyBorder="1" applyAlignment="1">
      <alignment vertical="center"/>
    </xf>
    <xf numFmtId="171" fontId="66" fillId="0" borderId="28" xfId="43" applyFont="1" applyFill="1" applyBorder="1" applyAlignment="1">
      <alignment vertical="center"/>
    </xf>
    <xf numFmtId="0" fontId="11" fillId="0" borderId="31" xfId="48" applyFont="1" applyFill="1" applyBorder="1" applyAlignment="1">
      <alignment vertical="center"/>
      <protection/>
    </xf>
    <xf numFmtId="43" fontId="2" fillId="0" borderId="11" xfId="48" applyNumberFormat="1" applyFill="1" applyBorder="1" applyAlignment="1">
      <alignment vertical="center"/>
      <protection/>
    </xf>
    <xf numFmtId="171" fontId="2" fillId="0" borderId="11" xfId="45" applyFont="1" applyFill="1" applyBorder="1" applyAlignment="1">
      <alignment vertical="center"/>
    </xf>
    <xf numFmtId="0" fontId="67" fillId="0" borderId="0" xfId="0" applyFont="1" applyAlignment="1">
      <alignment/>
    </xf>
    <xf numFmtId="171" fontId="68" fillId="0" borderId="11" xfId="43" applyNumberFormat="1" applyFont="1" applyFill="1" applyBorder="1" applyAlignment="1">
      <alignment horizontal="center" vertical="center" wrapText="1"/>
    </xf>
    <xf numFmtId="171" fontId="68" fillId="0" borderId="28" xfId="43" applyNumberFormat="1" applyFont="1" applyFill="1" applyBorder="1" applyAlignment="1">
      <alignment horizontal="center" vertical="center" wrapText="1"/>
    </xf>
    <xf numFmtId="171" fontId="0" fillId="43" borderId="10" xfId="43" applyFont="1" applyFill="1" applyBorder="1" applyAlignment="1">
      <alignment horizontal="center" vertical="center"/>
    </xf>
    <xf numFmtId="171" fontId="2" fillId="43" borderId="10" xfId="43" applyFont="1" applyFill="1" applyBorder="1" applyAlignment="1" applyProtection="1">
      <alignment vertical="center"/>
      <protection/>
    </xf>
    <xf numFmtId="171" fontId="0" fillId="43" borderId="10" xfId="43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10" xfId="0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10" fontId="72" fillId="0" borderId="12" xfId="53" applyNumberFormat="1" applyFont="1" applyBorder="1" applyAlignment="1">
      <alignment/>
    </xf>
    <xf numFmtId="0" fontId="68" fillId="0" borderId="0" xfId="0" applyFont="1" applyAlignment="1">
      <alignment horizontal="center"/>
    </xf>
    <xf numFmtId="10" fontId="73" fillId="0" borderId="0" xfId="53" applyNumberFormat="1" applyFont="1" applyAlignment="1">
      <alignment/>
    </xf>
    <xf numFmtId="0" fontId="74" fillId="0" borderId="10" xfId="0" applyFont="1" applyFill="1" applyBorder="1" applyAlignment="1">
      <alignment horizontal="right" vertical="center" wrapText="1"/>
    </xf>
    <xf numFmtId="4" fontId="60" fillId="34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77" fillId="0" borderId="12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78" fillId="0" borderId="10" xfId="48" applyFont="1" applyBorder="1" applyAlignment="1">
      <alignment horizontal="center"/>
      <protection/>
    </xf>
    <xf numFmtId="0" fontId="2" fillId="33" borderId="32" xfId="48" applyFill="1" applyBorder="1" applyAlignment="1">
      <alignment horizontal="left" vertical="center"/>
      <protection/>
    </xf>
    <xf numFmtId="0" fontId="2" fillId="33" borderId="34" xfId="48" applyFill="1" applyBorder="1" applyAlignment="1">
      <alignment horizontal="left" vertical="center"/>
      <protection/>
    </xf>
    <xf numFmtId="0" fontId="2" fillId="34" borderId="32" xfId="48" applyFill="1" applyBorder="1" applyAlignment="1">
      <alignment horizontal="center" vertical="center"/>
      <protection/>
    </xf>
    <xf numFmtId="0" fontId="2" fillId="34" borderId="33" xfId="48" applyFill="1" applyBorder="1" applyAlignment="1">
      <alignment horizontal="center" vertical="center"/>
      <protection/>
    </xf>
    <xf numFmtId="0" fontId="2" fillId="34" borderId="34" xfId="48" applyFill="1" applyBorder="1" applyAlignment="1">
      <alignment horizontal="center" vertical="center"/>
      <protection/>
    </xf>
    <xf numFmtId="0" fontId="3" fillId="9" borderId="10" xfId="48" applyFont="1" applyFill="1" applyBorder="1" applyAlignment="1">
      <alignment horizontal="center" vertical="center" wrapText="1"/>
      <protection/>
    </xf>
    <xf numFmtId="0" fontId="2" fillId="34" borderId="32" xfId="48" applyFill="1" applyBorder="1" applyAlignment="1">
      <alignment horizontal="left" vertical="center"/>
      <protection/>
    </xf>
    <xf numFmtId="0" fontId="2" fillId="34" borderId="33" xfId="48" applyFill="1" applyBorder="1" applyAlignment="1">
      <alignment horizontal="left" vertical="center"/>
      <protection/>
    </xf>
    <xf numFmtId="0" fontId="2" fillId="34" borderId="34" xfId="48" applyFill="1" applyBorder="1" applyAlignment="1">
      <alignment horizontal="left" vertical="center"/>
      <protection/>
    </xf>
    <xf numFmtId="0" fontId="2" fillId="9" borderId="10" xfId="48" applyFill="1" applyBorder="1" applyAlignment="1">
      <alignment horizontal="center" vertical="center"/>
      <protection/>
    </xf>
    <xf numFmtId="0" fontId="2" fillId="0" borderId="32" xfId="48" applyBorder="1" applyAlignment="1">
      <alignment horizontal="center" vertical="center" wrapText="1"/>
      <protection/>
    </xf>
    <xf numFmtId="0" fontId="2" fillId="0" borderId="34" xfId="48" applyBorder="1" applyAlignment="1">
      <alignment horizontal="center" vertical="center" wrapText="1"/>
      <protection/>
    </xf>
    <xf numFmtId="0" fontId="2" fillId="33" borderId="10" xfId="48" applyFill="1" applyBorder="1" applyAlignment="1">
      <alignment horizontal="center"/>
      <protection/>
    </xf>
    <xf numFmtId="0" fontId="2" fillId="0" borderId="10" xfId="48" applyBorder="1" applyAlignment="1">
      <alignment horizontal="center" vertical="center" wrapText="1"/>
      <protection/>
    </xf>
    <xf numFmtId="0" fontId="3" fillId="19" borderId="10" xfId="48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left" vertical="center" wrapText="1"/>
    </xf>
    <xf numFmtId="0" fontId="2" fillId="18" borderId="10" xfId="48" applyFill="1" applyBorder="1" applyAlignment="1">
      <alignment horizontal="center" vertical="center"/>
      <protection/>
    </xf>
    <xf numFmtId="0" fontId="3" fillId="18" borderId="10" xfId="48" applyFont="1" applyFill="1" applyBorder="1" applyAlignment="1">
      <alignment horizontal="center" vertical="center"/>
      <protection/>
    </xf>
    <xf numFmtId="0" fontId="2" fillId="19" borderId="10" xfId="48" applyFill="1" applyBorder="1" applyAlignment="1">
      <alignment horizontal="center" vertical="center"/>
      <protection/>
    </xf>
    <xf numFmtId="0" fontId="3" fillId="43" borderId="13" xfId="50" applyFont="1" applyFill="1" applyBorder="1" applyAlignment="1">
      <alignment horizontal="center" vertical="center" textRotation="90"/>
      <protection/>
    </xf>
    <xf numFmtId="0" fontId="2" fillId="43" borderId="35" xfId="50" applyFill="1" applyBorder="1" applyAlignment="1">
      <alignment/>
      <protection/>
    </xf>
    <xf numFmtId="0" fontId="2" fillId="43" borderId="36" xfId="50" applyFill="1" applyBorder="1" applyAlignment="1">
      <alignment/>
      <protection/>
    </xf>
    <xf numFmtId="0" fontId="78" fillId="0" borderId="37" xfId="50" applyFont="1" applyBorder="1" applyAlignment="1">
      <alignment horizontal="center" vertical="center" wrapText="1"/>
      <protection/>
    </xf>
    <xf numFmtId="0" fontId="78" fillId="0" borderId="15" xfId="50" applyFont="1" applyBorder="1" applyAlignment="1">
      <alignment horizontal="center" vertical="center" wrapText="1"/>
      <protection/>
    </xf>
    <xf numFmtId="0" fontId="2" fillId="0" borderId="38" xfId="50" applyFont="1" applyBorder="1" applyAlignment="1">
      <alignment horizontal="center" vertical="center" wrapText="1"/>
      <protection/>
    </xf>
    <xf numFmtId="0" fontId="2" fillId="0" borderId="19" xfId="50" applyFont="1" applyBorder="1" applyAlignment="1">
      <alignment horizontal="center" vertical="center" wrapText="1"/>
      <protection/>
    </xf>
    <xf numFmtId="0" fontId="2" fillId="0" borderId="20" xfId="50" applyFont="1" applyBorder="1" applyAlignment="1">
      <alignment horizontal="center" vertical="center" wrapText="1"/>
      <protection/>
    </xf>
    <xf numFmtId="0" fontId="2" fillId="0" borderId="39" xfId="50" applyFont="1" applyBorder="1" applyAlignment="1">
      <alignment horizontal="center" vertical="center" wrapText="1"/>
      <protection/>
    </xf>
    <xf numFmtId="0" fontId="79" fillId="0" borderId="32" xfId="48" applyFont="1" applyBorder="1" applyAlignment="1">
      <alignment horizontal="center" vertical="center" wrapText="1"/>
      <protection/>
    </xf>
    <xf numFmtId="0" fontId="79" fillId="0" borderId="34" xfId="48" applyFont="1" applyBorder="1" applyAlignment="1">
      <alignment horizontal="center" vertical="center" wrapText="1"/>
      <protection/>
    </xf>
    <xf numFmtId="0" fontId="50" fillId="44" borderId="31" xfId="0" applyFont="1" applyFill="1" applyBorder="1" applyAlignment="1">
      <alignment horizontal="center" vertical="center" wrapText="1"/>
    </xf>
    <xf numFmtId="0" fontId="50" fillId="44" borderId="40" xfId="0" applyFont="1" applyFill="1" applyBorder="1" applyAlignment="1">
      <alignment horizontal="center" vertical="center" wrapText="1"/>
    </xf>
    <xf numFmtId="0" fontId="50" fillId="44" borderId="28" xfId="0" applyFont="1" applyFill="1" applyBorder="1" applyAlignment="1">
      <alignment horizontal="center" vertical="center" wrapText="1"/>
    </xf>
    <xf numFmtId="0" fontId="0" fillId="40" borderId="29" xfId="0" applyFill="1" applyBorder="1" applyAlignment="1">
      <alignment horizontal="left"/>
    </xf>
    <xf numFmtId="0" fontId="0" fillId="40" borderId="30" xfId="0" applyFill="1" applyBorder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4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13</xdr:row>
      <xdr:rowOff>342900</xdr:rowOff>
    </xdr:from>
    <xdr:to>
      <xdr:col>2</xdr:col>
      <xdr:colOff>1257300</xdr:colOff>
      <xdr:row>14</xdr:row>
      <xdr:rowOff>200025</xdr:rowOff>
    </xdr:to>
    <xdr:sp>
      <xdr:nvSpPr>
        <xdr:cNvPr id="1" name="Freccia in giù 1"/>
        <xdr:cNvSpPr>
          <a:spLocks/>
        </xdr:cNvSpPr>
      </xdr:nvSpPr>
      <xdr:spPr>
        <a:xfrm>
          <a:off x="6334125" y="5010150"/>
          <a:ext cx="276225" cy="238125"/>
        </a:xfrm>
        <a:prstGeom prst="downArrow">
          <a:avLst>
            <a:gd name="adj" fmla="val 1825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971550</xdr:colOff>
      <xdr:row>13</xdr:row>
      <xdr:rowOff>342900</xdr:rowOff>
    </xdr:from>
    <xdr:to>
      <xdr:col>3</xdr:col>
      <xdr:colOff>1219200</xdr:colOff>
      <xdr:row>14</xdr:row>
      <xdr:rowOff>219075</xdr:rowOff>
    </xdr:to>
    <xdr:sp>
      <xdr:nvSpPr>
        <xdr:cNvPr id="2" name="Freccia in giù 2"/>
        <xdr:cNvSpPr>
          <a:spLocks/>
        </xdr:cNvSpPr>
      </xdr:nvSpPr>
      <xdr:spPr>
        <a:xfrm>
          <a:off x="7981950" y="5010150"/>
          <a:ext cx="247650" cy="257175"/>
        </a:xfrm>
        <a:prstGeom prst="downArrow">
          <a:avLst>
            <a:gd name="adj" fmla="val 1999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6</xdr:row>
      <xdr:rowOff>180975</xdr:rowOff>
    </xdr:from>
    <xdr:to>
      <xdr:col>10</xdr:col>
      <xdr:colOff>295275</xdr:colOff>
      <xdr:row>7</xdr:row>
      <xdr:rowOff>314325</xdr:rowOff>
    </xdr:to>
    <xdr:sp>
      <xdr:nvSpPr>
        <xdr:cNvPr id="3" name="Rettangolo 3"/>
        <xdr:cNvSpPr>
          <a:spLocks/>
        </xdr:cNvSpPr>
      </xdr:nvSpPr>
      <xdr:spPr>
        <a:xfrm>
          <a:off x="10610850" y="1628775"/>
          <a:ext cx="377190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ATTENZIONE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segnala che completando la sheet "Personale" i valori inseriti si rifletteranno in entrambe le Sheet "Budget Generale" alla voce "PERSONALE IMPIEGATO".
</a:t>
          </a:r>
          <a:r>
            <a:rPr lang="en-US" cap="none" sz="11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 ricorda tuttavia che alla luce del Bando i progetti proposti devono essere incentrati su una sola Focus Area.</a:t>
          </a:r>
        </a:p>
      </xdr:txBody>
    </xdr:sp>
    <xdr:clientData/>
  </xdr:twoCellAnchor>
  <xdr:twoCellAnchor>
    <xdr:from>
      <xdr:col>5</xdr:col>
      <xdr:colOff>104775</xdr:colOff>
      <xdr:row>7</xdr:row>
      <xdr:rowOff>257175</xdr:rowOff>
    </xdr:from>
    <xdr:to>
      <xdr:col>6</xdr:col>
      <xdr:colOff>85725</xdr:colOff>
      <xdr:row>8</xdr:row>
      <xdr:rowOff>114300</xdr:rowOff>
    </xdr:to>
    <xdr:sp>
      <xdr:nvSpPr>
        <xdr:cNvPr id="4" name="Freccia a destra 4"/>
        <xdr:cNvSpPr>
          <a:spLocks/>
        </xdr:cNvSpPr>
      </xdr:nvSpPr>
      <xdr:spPr>
        <a:xfrm rot="19623621">
          <a:off x="9839325" y="2600325"/>
          <a:ext cx="704850" cy="209550"/>
        </a:xfrm>
        <a:prstGeom prst="rightArrow">
          <a:avLst>
            <a:gd name="adj" fmla="val 3554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9</xdr:row>
      <xdr:rowOff>295275</xdr:rowOff>
    </xdr:from>
    <xdr:to>
      <xdr:col>12</xdr:col>
      <xdr:colOff>161925</xdr:colOff>
      <xdr:row>11</xdr:row>
      <xdr:rowOff>276225</xdr:rowOff>
    </xdr:to>
    <xdr:sp>
      <xdr:nvSpPr>
        <xdr:cNvPr id="5" name="Rettangolo 5"/>
        <xdr:cNvSpPr>
          <a:spLocks/>
        </xdr:cNvSpPr>
      </xdr:nvSpPr>
      <xdr:spPr>
        <a:xfrm>
          <a:off x="11630025" y="3295650"/>
          <a:ext cx="3838575" cy="857250"/>
        </a:xfrm>
        <a:prstGeom prst="rect">
          <a:avLst/>
        </a:prstGeom>
        <a:solidFill>
          <a:srgbClr val="FFFFFF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ATTENZIONE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consiglia di compilare la sheet "Altri Costi"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avere un quadro verosimile delle spese che si prevede di effettuare durante il progetto nel rispetto della quota forfettaria calcolata (40% dei costi del personale).</a:t>
          </a:r>
        </a:p>
      </xdr:txBody>
    </xdr:sp>
    <xdr:clientData/>
  </xdr:twoCellAnchor>
  <xdr:twoCellAnchor>
    <xdr:from>
      <xdr:col>7</xdr:col>
      <xdr:colOff>38100</xdr:colOff>
      <xdr:row>10</xdr:row>
      <xdr:rowOff>247650</xdr:rowOff>
    </xdr:from>
    <xdr:to>
      <xdr:col>7</xdr:col>
      <xdr:colOff>571500</xdr:colOff>
      <xdr:row>10</xdr:row>
      <xdr:rowOff>514350</xdr:rowOff>
    </xdr:to>
    <xdr:sp>
      <xdr:nvSpPr>
        <xdr:cNvPr id="6" name="Freccia a destra 6"/>
        <xdr:cNvSpPr>
          <a:spLocks/>
        </xdr:cNvSpPr>
      </xdr:nvSpPr>
      <xdr:spPr>
        <a:xfrm>
          <a:off x="11039475" y="3571875"/>
          <a:ext cx="533400" cy="266700"/>
        </a:xfrm>
        <a:prstGeom prst="rightArrow">
          <a:avLst>
            <a:gd name="adj" fmla="val 2541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13</xdr:row>
      <xdr:rowOff>276225</xdr:rowOff>
    </xdr:from>
    <xdr:to>
      <xdr:col>2</xdr:col>
      <xdr:colOff>1504950</xdr:colOff>
      <xdr:row>14</xdr:row>
      <xdr:rowOff>57150</xdr:rowOff>
    </xdr:to>
    <xdr:sp>
      <xdr:nvSpPr>
        <xdr:cNvPr id="1" name="Freccia in giù 1"/>
        <xdr:cNvSpPr>
          <a:spLocks/>
        </xdr:cNvSpPr>
      </xdr:nvSpPr>
      <xdr:spPr>
        <a:xfrm>
          <a:off x="6572250" y="4829175"/>
          <a:ext cx="285750" cy="152400"/>
        </a:xfrm>
        <a:prstGeom prst="downArrow">
          <a:avLst>
            <a:gd name="adj" fmla="val 763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1123950</xdr:colOff>
      <xdr:row>13</xdr:row>
      <xdr:rowOff>285750</xdr:rowOff>
    </xdr:from>
    <xdr:to>
      <xdr:col>3</xdr:col>
      <xdr:colOff>1390650</xdr:colOff>
      <xdr:row>14</xdr:row>
      <xdr:rowOff>85725</xdr:rowOff>
    </xdr:to>
    <xdr:sp>
      <xdr:nvSpPr>
        <xdr:cNvPr id="2" name="Freccia in giù 2"/>
        <xdr:cNvSpPr>
          <a:spLocks/>
        </xdr:cNvSpPr>
      </xdr:nvSpPr>
      <xdr:spPr>
        <a:xfrm>
          <a:off x="8134350" y="4838700"/>
          <a:ext cx="266700" cy="171450"/>
        </a:xfrm>
        <a:prstGeom prst="downArrow">
          <a:avLst>
            <a:gd name="adj" fmla="val 999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257175</xdr:rowOff>
    </xdr:from>
    <xdr:to>
      <xdr:col>6</xdr:col>
      <xdr:colOff>19050</xdr:colOff>
      <xdr:row>8</xdr:row>
      <xdr:rowOff>285750</xdr:rowOff>
    </xdr:to>
    <xdr:sp>
      <xdr:nvSpPr>
        <xdr:cNvPr id="3" name="Freccia a destra 4"/>
        <xdr:cNvSpPr>
          <a:spLocks/>
        </xdr:cNvSpPr>
      </xdr:nvSpPr>
      <xdr:spPr>
        <a:xfrm rot="19819971">
          <a:off x="9877425" y="2581275"/>
          <a:ext cx="781050" cy="314325"/>
        </a:xfrm>
        <a:prstGeom prst="rightArrow">
          <a:avLst>
            <a:gd name="adj" fmla="val 3100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342900</xdr:rowOff>
    </xdr:from>
    <xdr:to>
      <xdr:col>12</xdr:col>
      <xdr:colOff>333375</xdr:colOff>
      <xdr:row>8</xdr:row>
      <xdr:rowOff>190500</xdr:rowOff>
    </xdr:to>
    <xdr:sp>
      <xdr:nvSpPr>
        <xdr:cNvPr id="4" name="Rettangolo 5"/>
        <xdr:cNvSpPr>
          <a:spLocks/>
        </xdr:cNvSpPr>
      </xdr:nvSpPr>
      <xdr:spPr>
        <a:xfrm>
          <a:off x="10801350" y="1790700"/>
          <a:ext cx="3790950" cy="1009650"/>
        </a:xfrm>
        <a:prstGeom prst="rect">
          <a:avLst/>
        </a:prstGeom>
        <a:solidFill>
          <a:srgbClr val="FFFFFF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ATTENZIONE: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segnala che completando la sheet "Personale" i valori inseriti si rifletteranno in entrambe le Sheet "Budget Generale" alla voce "PERSONALE IMPIEGATO".
</a:t>
          </a:r>
          <a:r>
            <a:rPr lang="en-US" cap="none" sz="11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 ricorda tuttavia che alla luce del Bando i progetti proposti devono essere incentrati su una sola Focus Area.</a:t>
          </a:r>
        </a:p>
      </xdr:txBody>
    </xdr:sp>
    <xdr:clientData/>
  </xdr:twoCellAnchor>
  <xdr:twoCellAnchor>
    <xdr:from>
      <xdr:col>8</xdr:col>
      <xdr:colOff>123825</xdr:colOff>
      <xdr:row>9</xdr:row>
      <xdr:rowOff>247650</xdr:rowOff>
    </xdr:from>
    <xdr:to>
      <xdr:col>14</xdr:col>
      <xdr:colOff>371475</xdr:colOff>
      <xdr:row>11</xdr:row>
      <xdr:rowOff>238125</xdr:rowOff>
    </xdr:to>
    <xdr:sp>
      <xdr:nvSpPr>
        <xdr:cNvPr id="5" name="Rettangolo 6"/>
        <xdr:cNvSpPr>
          <a:spLocks/>
        </xdr:cNvSpPr>
      </xdr:nvSpPr>
      <xdr:spPr>
        <a:xfrm>
          <a:off x="11944350" y="3152775"/>
          <a:ext cx="39052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ATTENZIONE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consiglia di compilare la sheet "Altri Costi"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avere un quadro verosimile delle spese che si prevede di effettuare durante il progetto nel rispetto della quota forfettaria calcolata (40% dei costi del personale).</a:t>
          </a:r>
        </a:p>
      </xdr:txBody>
    </xdr:sp>
    <xdr:clientData/>
  </xdr:twoCellAnchor>
  <xdr:twoCellAnchor>
    <xdr:from>
      <xdr:col>7</xdr:col>
      <xdr:colOff>57150</xdr:colOff>
      <xdr:row>10</xdr:row>
      <xdr:rowOff>247650</xdr:rowOff>
    </xdr:from>
    <xdr:to>
      <xdr:col>8</xdr:col>
      <xdr:colOff>9525</xdr:colOff>
      <xdr:row>10</xdr:row>
      <xdr:rowOff>514350</xdr:rowOff>
    </xdr:to>
    <xdr:sp>
      <xdr:nvSpPr>
        <xdr:cNvPr id="6" name="Freccia a destra 7"/>
        <xdr:cNvSpPr>
          <a:spLocks/>
        </xdr:cNvSpPr>
      </xdr:nvSpPr>
      <xdr:spPr>
        <a:xfrm>
          <a:off x="11268075" y="3476625"/>
          <a:ext cx="561975" cy="276225"/>
        </a:xfrm>
        <a:prstGeom prst="rightArrow">
          <a:avLst>
            <a:gd name="adj" fmla="val 2541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zoomScalePageLayoutView="0" workbookViewId="0" topLeftCell="B4">
      <selection activeCell="H13" sqref="H13"/>
    </sheetView>
  </sheetViews>
  <sheetFormatPr defaultColWidth="9.140625" defaultRowHeight="15"/>
  <cols>
    <col min="1" max="1" width="54.00390625" style="0" bestFit="1" customWidth="1"/>
    <col min="2" max="2" width="26.28125" style="0" customWidth="1"/>
    <col min="3" max="3" width="24.8515625" style="0" customWidth="1"/>
    <col min="4" max="4" width="24.140625" style="0" customWidth="1"/>
    <col min="5" max="5" width="16.7109375" style="0" customWidth="1"/>
    <col min="6" max="6" width="10.8515625" style="0" customWidth="1"/>
    <col min="7" max="7" width="8.140625" style="0" customWidth="1"/>
    <col min="8" max="8" width="21.57421875" style="0" customWidth="1"/>
    <col min="9" max="9" width="15.57421875" style="0" customWidth="1"/>
  </cols>
  <sheetData>
    <row r="1" spans="1:5" ht="42" customHeight="1">
      <c r="A1" s="107" t="s">
        <v>56</v>
      </c>
      <c r="B1" s="107"/>
      <c r="C1" s="107"/>
      <c r="D1" s="107"/>
      <c r="E1" s="107"/>
    </row>
    <row r="2" spans="1:5" ht="14.25">
      <c r="A2" s="2" t="s">
        <v>17</v>
      </c>
      <c r="B2" s="108"/>
      <c r="C2" s="109"/>
      <c r="D2" s="109"/>
      <c r="E2" s="110"/>
    </row>
    <row r="3" spans="1:5" ht="14.25">
      <c r="A3" s="2" t="s">
        <v>18</v>
      </c>
      <c r="B3" s="111"/>
      <c r="C3" s="111"/>
      <c r="D3" s="111"/>
      <c r="E3" s="111"/>
    </row>
    <row r="4" spans="1:5" ht="14.25">
      <c r="A4" s="2" t="s">
        <v>19</v>
      </c>
      <c r="B4" s="111"/>
      <c r="C4" s="111"/>
      <c r="D4" s="111"/>
      <c r="E4" s="111"/>
    </row>
    <row r="5" spans="1:5" ht="14.25">
      <c r="A5" s="2" t="s">
        <v>20</v>
      </c>
      <c r="B5" s="111"/>
      <c r="C5" s="111"/>
      <c r="D5" s="111"/>
      <c r="E5" s="111"/>
    </row>
    <row r="7" spans="1:5" s="1" customFormat="1" ht="70.5" customHeight="1">
      <c r="A7" s="18" t="s">
        <v>3</v>
      </c>
      <c r="B7" s="30" t="s">
        <v>47</v>
      </c>
      <c r="C7" s="31" t="s">
        <v>48</v>
      </c>
      <c r="D7" s="31" t="s">
        <v>49</v>
      </c>
      <c r="E7" s="17" t="s">
        <v>4</v>
      </c>
    </row>
    <row r="8" spans="1:5" s="1" customFormat="1" ht="27.75" customHeight="1">
      <c r="A8" s="99" t="s">
        <v>81</v>
      </c>
      <c r="B8" s="100">
        <f>Personale!I13</f>
        <v>0</v>
      </c>
      <c r="C8" s="100">
        <f>Personale!I35</f>
        <v>0</v>
      </c>
      <c r="D8" s="100">
        <f>Personale!I57</f>
        <v>0</v>
      </c>
      <c r="E8" s="105">
        <f>SUM(B8:D8)</f>
        <v>0</v>
      </c>
    </row>
    <row r="9" spans="1:5" s="1" customFormat="1" ht="24" customHeight="1">
      <c r="A9" s="99" t="s">
        <v>82</v>
      </c>
      <c r="B9" s="100">
        <f>Personale!I20</f>
        <v>0</v>
      </c>
      <c r="C9" s="100">
        <f>Personale!I42</f>
        <v>0</v>
      </c>
      <c r="D9" s="100">
        <f>Personale!I64</f>
        <v>0</v>
      </c>
      <c r="E9" s="105">
        <f>SUM(B9:D9)</f>
        <v>0</v>
      </c>
    </row>
    <row r="10" spans="1:5" ht="25.5" customHeight="1">
      <c r="A10" s="2" t="s">
        <v>1</v>
      </c>
      <c r="B10" s="16">
        <f>SUM(B8:B9)</f>
        <v>0</v>
      </c>
      <c r="C10" s="16">
        <f>SUM(C8:C9)</f>
        <v>0</v>
      </c>
      <c r="D10" s="16">
        <f>SUM(D8:D9)</f>
        <v>0</v>
      </c>
      <c r="E10" s="16">
        <f>SUM(B10:D10)</f>
        <v>0</v>
      </c>
    </row>
    <row r="11" spans="1:7" ht="43.5" thickBot="1">
      <c r="A11" s="23" t="s">
        <v>50</v>
      </c>
      <c r="B11" s="3"/>
      <c r="C11" s="3">
        <f>C10*40%</f>
        <v>0</v>
      </c>
      <c r="D11" s="3">
        <f>D10*40%</f>
        <v>0</v>
      </c>
      <c r="E11" s="16">
        <f>SUM(B11:D11)</f>
        <v>0</v>
      </c>
      <c r="F11" s="102" t="str">
        <f>IF(E11&lt;=(40%*E10),"OK","ERRORE")</f>
        <v>OK</v>
      </c>
      <c r="G11" s="36" t="e">
        <f>E11/E10</f>
        <v>#DIV/0!</v>
      </c>
    </row>
    <row r="12" spans="1:5" s="20" customFormat="1" ht="32.25" customHeight="1" thickBot="1">
      <c r="A12" s="21" t="s">
        <v>15</v>
      </c>
      <c r="B12" s="32">
        <f>SUM(B10:B11)</f>
        <v>0</v>
      </c>
      <c r="C12" s="32">
        <f>SUM(C10:C11)</f>
        <v>0</v>
      </c>
      <c r="D12" s="32">
        <f>SUM(D10:D11)</f>
        <v>0</v>
      </c>
      <c r="E12" s="33">
        <f>SUM(E10:E11)</f>
        <v>0</v>
      </c>
    </row>
    <row r="13" spans="1:6" s="20" customFormat="1" ht="30" customHeight="1" thickBot="1">
      <c r="A13" s="35" t="s">
        <v>16</v>
      </c>
      <c r="B13" s="34">
        <f>B12</f>
        <v>0</v>
      </c>
      <c r="C13" s="34">
        <f>C12*60%</f>
        <v>0</v>
      </c>
      <c r="D13" s="34">
        <f>D12*60%</f>
        <v>0</v>
      </c>
      <c r="E13" s="19">
        <f>SUM(B13:D13)</f>
        <v>0</v>
      </c>
      <c r="F13" s="22"/>
    </row>
    <row r="14" spans="1:5" s="20" customFormat="1" ht="30" customHeight="1" thickBot="1">
      <c r="A14" s="35" t="s">
        <v>21</v>
      </c>
      <c r="B14" s="29" t="s">
        <v>46</v>
      </c>
      <c r="C14" s="34">
        <f>C12-C13</f>
        <v>0</v>
      </c>
      <c r="D14" s="34">
        <f>D12-D13</f>
        <v>0</v>
      </c>
      <c r="E14" s="19">
        <f>SUM(B14:D14)</f>
        <v>0</v>
      </c>
    </row>
    <row r="15" spans="3:4" ht="29.25" customHeight="1">
      <c r="C15" s="98" t="str">
        <f>IF(C14&lt;=C8,"OK","errore")</f>
        <v>OK</v>
      </c>
      <c r="D15" s="98" t="str">
        <f>IF(D14&lt;=D8,"OK","errore")</f>
        <v>OK</v>
      </c>
    </row>
    <row r="16" spans="1:3" ht="28.5" customHeight="1">
      <c r="A16" s="112" t="s">
        <v>79</v>
      </c>
      <c r="B16" s="101" t="e">
        <f>B12/E13</f>
        <v>#DIV/0!</v>
      </c>
      <c r="C16" s="97" t="e">
        <f>IF(B16&lt;=10%,"OK","errore")</f>
        <v>#DIV/0!</v>
      </c>
    </row>
    <row r="17" spans="1:3" ht="33.75" customHeight="1">
      <c r="A17" s="113"/>
      <c r="B17" s="37">
        <f>B12</f>
        <v>0</v>
      </c>
      <c r="C17" s="106" t="str">
        <f>IF(B17&lt;=25000,"OK","ERRORE")</f>
        <v>OK</v>
      </c>
    </row>
    <row r="19" spans="1:2" ht="28.5">
      <c r="A19" s="18" t="s">
        <v>35</v>
      </c>
      <c r="B19" s="18" t="s">
        <v>34</v>
      </c>
    </row>
    <row r="20" spans="1:2" ht="14.25">
      <c r="A20" s="27" t="s">
        <v>0</v>
      </c>
      <c r="B20" s="27" t="s">
        <v>36</v>
      </c>
    </row>
    <row r="21" spans="1:2" ht="28.5">
      <c r="A21" s="26" t="s">
        <v>22</v>
      </c>
      <c r="B21" s="27" t="s">
        <v>37</v>
      </c>
    </row>
    <row r="22" spans="1:2" ht="14.25">
      <c r="A22" s="27" t="s">
        <v>2</v>
      </c>
      <c r="B22" s="27" t="s">
        <v>37</v>
      </c>
    </row>
    <row r="23" spans="1:2" ht="14.25">
      <c r="A23" s="26" t="s">
        <v>38</v>
      </c>
      <c r="B23" s="27" t="s">
        <v>39</v>
      </c>
    </row>
    <row r="24" spans="1:2" ht="14.25">
      <c r="A24" s="27" t="s">
        <v>23</v>
      </c>
      <c r="B24" s="27" t="s">
        <v>39</v>
      </c>
    </row>
    <row r="25" spans="1:2" ht="14.25">
      <c r="A25" s="26" t="s">
        <v>24</v>
      </c>
      <c r="B25" s="27" t="s">
        <v>40</v>
      </c>
    </row>
    <row r="26" spans="1:2" ht="28.5">
      <c r="A26" s="26" t="s">
        <v>25</v>
      </c>
      <c r="B26" s="27" t="s">
        <v>39</v>
      </c>
    </row>
  </sheetData>
  <sheetProtection password="88B1" sheet="1"/>
  <protectedRanges>
    <protectedRange sqref="B11:D11" name="Intervallo2"/>
    <protectedRange sqref="B2:E5" name="Intestazione"/>
  </protectedRanges>
  <mergeCells count="6">
    <mergeCell ref="A1:E1"/>
    <mergeCell ref="B2:E2"/>
    <mergeCell ref="B3:E3"/>
    <mergeCell ref="B4:E4"/>
    <mergeCell ref="B5:E5"/>
    <mergeCell ref="A16:A17"/>
  </mergeCells>
  <conditionalFormatting sqref="B16">
    <cfRule type="cellIs" priority="8" dxfId="9" operator="lessThan">
      <formula>0.15</formula>
    </cfRule>
    <cfRule type="cellIs" priority="9" dxfId="10" operator="greaterThan">
      <formula>0.15</formula>
    </cfRule>
  </conditionalFormatting>
  <conditionalFormatting sqref="B17">
    <cfRule type="cellIs" priority="6" dxfId="9" operator="lessThan">
      <formula>30000</formula>
    </cfRule>
    <cfRule type="cellIs" priority="7" dxfId="10" operator="greaterThan">
      <formula>30000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6">
      <selection activeCell="I14" sqref="I14"/>
    </sheetView>
  </sheetViews>
  <sheetFormatPr defaultColWidth="9.140625" defaultRowHeight="15"/>
  <cols>
    <col min="1" max="1" width="54.00390625" style="0" bestFit="1" customWidth="1"/>
    <col min="2" max="2" width="26.28125" style="0" customWidth="1"/>
    <col min="3" max="3" width="24.8515625" style="0" customWidth="1"/>
    <col min="4" max="4" width="24.140625" style="0" customWidth="1"/>
    <col min="5" max="5" width="16.7109375" style="0" customWidth="1"/>
    <col min="6" max="6" width="13.57421875" style="0" customWidth="1"/>
    <col min="7" max="7" width="8.57421875" style="0" customWidth="1"/>
  </cols>
  <sheetData>
    <row r="1" spans="1:5" ht="42" customHeight="1">
      <c r="A1" s="107" t="s">
        <v>55</v>
      </c>
      <c r="B1" s="107"/>
      <c r="C1" s="107"/>
      <c r="D1" s="107"/>
      <c r="E1" s="107"/>
    </row>
    <row r="2" spans="1:5" ht="14.25">
      <c r="A2" s="2" t="s">
        <v>17</v>
      </c>
      <c r="B2" s="111"/>
      <c r="C2" s="111"/>
      <c r="D2" s="111"/>
      <c r="E2" s="111"/>
    </row>
    <row r="3" spans="1:5" ht="14.25">
      <c r="A3" s="2" t="s">
        <v>18</v>
      </c>
      <c r="B3" s="111"/>
      <c r="C3" s="111"/>
      <c r="D3" s="111"/>
      <c r="E3" s="111"/>
    </row>
    <row r="4" spans="1:5" ht="14.25">
      <c r="A4" s="2" t="s">
        <v>19</v>
      </c>
      <c r="B4" s="111"/>
      <c r="C4" s="111"/>
      <c r="D4" s="111"/>
      <c r="E4" s="111"/>
    </row>
    <row r="5" spans="1:5" ht="14.25">
      <c r="A5" s="2" t="s">
        <v>20</v>
      </c>
      <c r="B5" s="111"/>
      <c r="C5" s="111"/>
      <c r="D5" s="111"/>
      <c r="E5" s="111"/>
    </row>
    <row r="7" spans="1:5" s="1" customFormat="1" ht="69">
      <c r="A7" s="18" t="s">
        <v>3</v>
      </c>
      <c r="B7" s="30" t="s">
        <v>47</v>
      </c>
      <c r="C7" s="31" t="s">
        <v>48</v>
      </c>
      <c r="D7" s="31" t="s">
        <v>49</v>
      </c>
      <c r="E7" s="17" t="s">
        <v>4</v>
      </c>
    </row>
    <row r="8" spans="1:5" s="1" customFormat="1" ht="22.5" customHeight="1">
      <c r="A8" s="104" t="str">
        <f>BudgetGenerale_Priorità2!A8</f>
        <v>Personale strutturato</v>
      </c>
      <c r="B8" s="100">
        <f>Personale!I13</f>
        <v>0</v>
      </c>
      <c r="C8" s="100">
        <f>Personale!I35</f>
        <v>0</v>
      </c>
      <c r="D8" s="100">
        <f>Personale!I57</f>
        <v>0</v>
      </c>
      <c r="E8" s="105">
        <f>SUM(B8:D8)</f>
        <v>0</v>
      </c>
    </row>
    <row r="9" spans="1:5" s="1" customFormat="1" ht="23.25" customHeight="1">
      <c r="A9" s="104" t="str">
        <f>BudgetGenerale_Priorità2!A9</f>
        <v>Personale da arruolare</v>
      </c>
      <c r="B9" s="100">
        <f>Personale!I20</f>
        <v>0</v>
      </c>
      <c r="C9" s="100">
        <f>Personale!I42</f>
        <v>0</v>
      </c>
      <c r="D9" s="100">
        <f>Personale!I64</f>
        <v>0</v>
      </c>
      <c r="E9" s="105">
        <f>SUM(B9:D9)</f>
        <v>0</v>
      </c>
    </row>
    <row r="10" spans="1:5" ht="25.5" customHeight="1">
      <c r="A10" s="2" t="s">
        <v>1</v>
      </c>
      <c r="B10" s="16">
        <f>SUM(B8:B9)</f>
        <v>0</v>
      </c>
      <c r="C10" s="16">
        <f>SUM(C8:C9)</f>
        <v>0</v>
      </c>
      <c r="D10" s="16">
        <f>SUM(D8:D9)</f>
        <v>0</v>
      </c>
      <c r="E10" s="16">
        <f>SUM(B10:D10)</f>
        <v>0</v>
      </c>
    </row>
    <row r="11" spans="1:7" ht="43.5" thickBot="1">
      <c r="A11" s="23" t="s">
        <v>50</v>
      </c>
      <c r="B11" s="3"/>
      <c r="C11" s="3">
        <f>C10*40%</f>
        <v>0</v>
      </c>
      <c r="D11" s="3">
        <f>D10*40%</f>
        <v>0</v>
      </c>
      <c r="E11" s="16">
        <f>SUM(B11:D11)</f>
        <v>0</v>
      </c>
      <c r="F11" s="28" t="str">
        <f>IF(E11&lt;=(40%*E10),"OK","ERRORE")</f>
        <v>OK</v>
      </c>
      <c r="G11" s="36" t="e">
        <f>E11/E10</f>
        <v>#DIV/0!</v>
      </c>
    </row>
    <row r="12" spans="1:6" ht="32.25" customHeight="1" thickBot="1">
      <c r="A12" s="21" t="s">
        <v>15</v>
      </c>
      <c r="B12" s="32">
        <f>SUM(B10:B11)</f>
        <v>0</v>
      </c>
      <c r="C12" s="32">
        <f>SUM(C10:C11)</f>
        <v>0</v>
      </c>
      <c r="D12" s="32">
        <f>SUM(D10:D11)</f>
        <v>0</v>
      </c>
      <c r="E12" s="33">
        <f>SUM(E10:E11)</f>
        <v>0</v>
      </c>
      <c r="F12" s="20"/>
    </row>
    <row r="13" spans="1:6" ht="28.5" customHeight="1" thickBot="1">
      <c r="A13" s="35" t="s">
        <v>16</v>
      </c>
      <c r="B13" s="34">
        <f>B12</f>
        <v>0</v>
      </c>
      <c r="C13" s="34">
        <f>C12*80%</f>
        <v>0</v>
      </c>
      <c r="D13" s="34">
        <f>D12*80%</f>
        <v>0</v>
      </c>
      <c r="E13" s="19">
        <f>SUM(B13:D13)</f>
        <v>0</v>
      </c>
      <c r="F13" s="22"/>
    </row>
    <row r="14" spans="1:6" ht="29.25" customHeight="1" thickBot="1">
      <c r="A14" s="35" t="s">
        <v>21</v>
      </c>
      <c r="B14" s="29" t="s">
        <v>46</v>
      </c>
      <c r="C14" s="34">
        <f>C12-C13</f>
        <v>0</v>
      </c>
      <c r="D14" s="34">
        <f>D12-D13</f>
        <v>0</v>
      </c>
      <c r="E14" s="19">
        <f>SUM(B14:D14)</f>
        <v>0</v>
      </c>
      <c r="F14" s="20"/>
    </row>
    <row r="15" spans="3:4" ht="21" customHeight="1">
      <c r="C15" s="98" t="str">
        <f>IF(C14&lt;=C8,"OK","errore")</f>
        <v>OK</v>
      </c>
      <c r="D15" s="98" t="str">
        <f>IF(D14&lt;=D8,"OK","errore")</f>
        <v>OK</v>
      </c>
    </row>
    <row r="16" spans="1:3" ht="27" customHeight="1">
      <c r="A16" s="112" t="s">
        <v>78</v>
      </c>
      <c r="B16" s="38" t="e">
        <f>B12/E13</f>
        <v>#DIV/0!</v>
      </c>
      <c r="C16" s="91" t="e">
        <f>IF(B16&lt;=10%,"OK","errore")</f>
        <v>#DIV/0!</v>
      </c>
    </row>
    <row r="17" spans="1:3" ht="26.25" customHeight="1">
      <c r="A17" s="113"/>
      <c r="B17" s="37">
        <f>B12</f>
        <v>0</v>
      </c>
      <c r="C17" s="102" t="str">
        <f>IF(B17&lt;=25000,"OK","ERRORE")</f>
        <v>OK</v>
      </c>
    </row>
    <row r="18" spans="1:6" s="20" customFormat="1" ht="14.25">
      <c r="A18"/>
      <c r="B18"/>
      <c r="C18"/>
      <c r="D18"/>
      <c r="E18"/>
      <c r="F18"/>
    </row>
    <row r="19" spans="1:6" s="20" customFormat="1" ht="28.5">
      <c r="A19" s="18" t="s">
        <v>35</v>
      </c>
      <c r="B19" s="18" t="s">
        <v>34</v>
      </c>
      <c r="C19"/>
      <c r="D19"/>
      <c r="E19"/>
      <c r="F19"/>
    </row>
    <row r="20" spans="1:6" s="20" customFormat="1" ht="14.25">
      <c r="A20" s="27" t="s">
        <v>0</v>
      </c>
      <c r="B20" s="27" t="s">
        <v>36</v>
      </c>
      <c r="C20"/>
      <c r="D20"/>
      <c r="E20"/>
      <c r="F20"/>
    </row>
    <row r="21" spans="1:2" ht="28.5">
      <c r="A21" s="26" t="s">
        <v>22</v>
      </c>
      <c r="B21" s="27" t="s">
        <v>37</v>
      </c>
    </row>
    <row r="22" spans="1:2" ht="14.25">
      <c r="A22" s="27" t="s">
        <v>2</v>
      </c>
      <c r="B22" s="27" t="s">
        <v>37</v>
      </c>
    </row>
    <row r="23" spans="1:2" ht="14.25">
      <c r="A23" s="26" t="s">
        <v>38</v>
      </c>
      <c r="B23" s="27" t="s">
        <v>39</v>
      </c>
    </row>
    <row r="24" spans="1:2" ht="14.25">
      <c r="A24" s="27" t="s">
        <v>23</v>
      </c>
      <c r="B24" s="27" t="s">
        <v>39</v>
      </c>
    </row>
    <row r="25" spans="1:2" ht="14.25">
      <c r="A25" s="26" t="s">
        <v>24</v>
      </c>
      <c r="B25" s="27" t="s">
        <v>40</v>
      </c>
    </row>
    <row r="26" spans="1:2" ht="28.5">
      <c r="A26" s="26" t="s">
        <v>25</v>
      </c>
      <c r="B26" s="27" t="s">
        <v>39</v>
      </c>
    </row>
  </sheetData>
  <sheetProtection password="88B1" sheet="1"/>
  <protectedRanges>
    <protectedRange sqref="B11:D11" name="Intervallo2"/>
    <protectedRange sqref="B2:E5" name="Intervallo1"/>
  </protectedRanges>
  <mergeCells count="6">
    <mergeCell ref="A1:E1"/>
    <mergeCell ref="B2:E2"/>
    <mergeCell ref="B3:E3"/>
    <mergeCell ref="B4:E4"/>
    <mergeCell ref="B5:E5"/>
    <mergeCell ref="A16:A17"/>
  </mergeCells>
  <conditionalFormatting sqref="B16">
    <cfRule type="cellIs" priority="3" dxfId="9" operator="lessThan">
      <formula>0.15</formula>
    </cfRule>
    <cfRule type="cellIs" priority="4" dxfId="10" operator="greaterThan">
      <formula>0.15</formula>
    </cfRule>
  </conditionalFormatting>
  <conditionalFormatting sqref="B17">
    <cfRule type="cellIs" priority="1" dxfId="9" operator="lessThan">
      <formula>30000</formula>
    </cfRule>
    <cfRule type="cellIs" priority="2" dxfId="10" operator="greaterThan">
      <formula>30000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="90" zoomScaleNormal="90" zoomScalePageLayoutView="0" workbookViewId="0" topLeftCell="A12">
      <selection activeCell="J24" sqref="J24"/>
    </sheetView>
  </sheetViews>
  <sheetFormatPr defaultColWidth="12.7109375" defaultRowHeight="15"/>
  <cols>
    <col min="1" max="1" width="26.7109375" style="4" customWidth="1"/>
    <col min="2" max="2" width="30.00390625" style="4" customWidth="1"/>
    <col min="3" max="3" width="15.140625" style="4" customWidth="1"/>
    <col min="4" max="4" width="12.7109375" style="4" customWidth="1"/>
    <col min="5" max="5" width="27.140625" style="4" customWidth="1"/>
    <col min="6" max="6" width="12.7109375" style="4" customWidth="1"/>
    <col min="7" max="7" width="25.421875" style="4" customWidth="1"/>
    <col min="8" max="8" width="14.7109375" style="4" customWidth="1"/>
    <col min="9" max="9" width="11.140625" style="4" customWidth="1"/>
    <col min="10" max="10" width="9.140625" style="4" customWidth="1"/>
    <col min="11" max="11" width="48.57421875" style="4" customWidth="1"/>
    <col min="12" max="12" width="22.57421875" style="4" customWidth="1"/>
    <col min="13" max="13" width="24.57421875" style="4" bestFit="1" customWidth="1"/>
    <col min="14" max="249" width="9.140625" style="4" customWidth="1"/>
    <col min="250" max="250" width="26.7109375" style="4" customWidth="1"/>
    <col min="251" max="251" width="30.00390625" style="4" customWidth="1"/>
    <col min="252" max="16384" width="12.7109375" style="4" customWidth="1"/>
  </cols>
  <sheetData>
    <row r="1" spans="1:9" ht="30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</row>
    <row r="2" spans="1:9" ht="30" customHeight="1">
      <c r="A2" s="131" t="s">
        <v>5</v>
      </c>
      <c r="B2" s="131"/>
      <c r="C2" s="131"/>
      <c r="D2" s="131"/>
      <c r="E2" s="131"/>
      <c r="F2" s="131"/>
      <c r="G2" s="131"/>
      <c r="H2" s="131"/>
      <c r="I2" s="131"/>
    </row>
    <row r="3" spans="1:9" s="6" customFormat="1" ht="38.25" customHeight="1">
      <c r="A3" s="5" t="s">
        <v>6</v>
      </c>
      <c r="B3" s="128" t="s">
        <v>7</v>
      </c>
      <c r="C3" s="128"/>
      <c r="D3" s="5" t="s">
        <v>26</v>
      </c>
      <c r="E3" s="5" t="s">
        <v>27</v>
      </c>
      <c r="F3" s="5" t="s">
        <v>9</v>
      </c>
      <c r="G3" s="5" t="s">
        <v>28</v>
      </c>
      <c r="H3" s="5" t="s">
        <v>10</v>
      </c>
      <c r="I3" s="5" t="s">
        <v>4</v>
      </c>
    </row>
    <row r="4" spans="1:9" ht="12">
      <c r="A4" s="7"/>
      <c r="B4" s="127" t="s">
        <v>29</v>
      </c>
      <c r="C4" s="127"/>
      <c r="D4" s="9">
        <v>73</v>
      </c>
      <c r="E4" s="10"/>
      <c r="F4" s="9">
        <f>D4*E4</f>
        <v>0</v>
      </c>
      <c r="G4" s="10"/>
      <c r="H4" s="9">
        <f>G4*D4</f>
        <v>0</v>
      </c>
      <c r="I4" s="9">
        <f aca="true" t="shared" si="0" ref="I4:I12">F4+H4</f>
        <v>0</v>
      </c>
    </row>
    <row r="5" spans="1:9" ht="12">
      <c r="A5" s="7"/>
      <c r="B5" s="127" t="s">
        <v>29</v>
      </c>
      <c r="C5" s="127"/>
      <c r="D5" s="9">
        <v>73</v>
      </c>
      <c r="E5" s="10"/>
      <c r="F5" s="9">
        <f aca="true" t="shared" si="1" ref="F5:F12">D5*E5</f>
        <v>0</v>
      </c>
      <c r="G5" s="10"/>
      <c r="H5" s="9">
        <f aca="true" t="shared" si="2" ref="H5:H12">G5*D5</f>
        <v>0</v>
      </c>
      <c r="I5" s="9">
        <f t="shared" si="0"/>
        <v>0</v>
      </c>
    </row>
    <row r="6" spans="1:9" ht="12">
      <c r="A6" s="7"/>
      <c r="B6" s="127" t="s">
        <v>29</v>
      </c>
      <c r="C6" s="127"/>
      <c r="D6" s="9">
        <v>73</v>
      </c>
      <c r="E6" s="10"/>
      <c r="F6" s="9">
        <f t="shared" si="1"/>
        <v>0</v>
      </c>
      <c r="G6" s="10"/>
      <c r="H6" s="9">
        <f t="shared" si="2"/>
        <v>0</v>
      </c>
      <c r="I6" s="9">
        <f t="shared" si="0"/>
        <v>0</v>
      </c>
    </row>
    <row r="7" spans="1:9" ht="12">
      <c r="A7" s="7"/>
      <c r="B7" s="127" t="s">
        <v>30</v>
      </c>
      <c r="C7" s="127"/>
      <c r="D7" s="9">
        <v>48</v>
      </c>
      <c r="E7" s="10"/>
      <c r="F7" s="9">
        <f t="shared" si="1"/>
        <v>0</v>
      </c>
      <c r="G7" s="10"/>
      <c r="H7" s="9">
        <f t="shared" si="2"/>
        <v>0</v>
      </c>
      <c r="I7" s="9">
        <f t="shared" si="0"/>
        <v>0</v>
      </c>
    </row>
    <row r="8" spans="1:9" ht="12">
      <c r="A8" s="7"/>
      <c r="B8" s="127" t="s">
        <v>30</v>
      </c>
      <c r="C8" s="127"/>
      <c r="D8" s="9">
        <v>48</v>
      </c>
      <c r="E8" s="10"/>
      <c r="F8" s="9">
        <f t="shared" si="1"/>
        <v>0</v>
      </c>
      <c r="G8" s="10"/>
      <c r="H8" s="9">
        <f t="shared" si="2"/>
        <v>0</v>
      </c>
      <c r="I8" s="9">
        <f t="shared" si="0"/>
        <v>0</v>
      </c>
    </row>
    <row r="9" spans="1:13" ht="12">
      <c r="A9" s="7"/>
      <c r="B9" s="127" t="s">
        <v>30</v>
      </c>
      <c r="C9" s="127"/>
      <c r="D9" s="9">
        <v>48</v>
      </c>
      <c r="E9" s="10"/>
      <c r="F9" s="9">
        <f t="shared" si="1"/>
        <v>0</v>
      </c>
      <c r="G9" s="10"/>
      <c r="H9" s="9">
        <f t="shared" si="2"/>
        <v>0</v>
      </c>
      <c r="I9" s="9">
        <f t="shared" si="0"/>
        <v>0</v>
      </c>
      <c r="L9" s="25" t="s">
        <v>45</v>
      </c>
      <c r="M9" s="25" t="s">
        <v>33</v>
      </c>
    </row>
    <row r="10" spans="1:13" ht="25.5" customHeight="1">
      <c r="A10" s="7"/>
      <c r="B10" s="127" t="s">
        <v>31</v>
      </c>
      <c r="C10" s="127"/>
      <c r="D10" s="9">
        <v>31</v>
      </c>
      <c r="E10" s="10"/>
      <c r="F10" s="9">
        <f t="shared" si="1"/>
        <v>0</v>
      </c>
      <c r="G10" s="10"/>
      <c r="H10" s="9">
        <f t="shared" si="2"/>
        <v>0</v>
      </c>
      <c r="I10" s="9">
        <f t="shared" si="0"/>
        <v>0</v>
      </c>
      <c r="K10" s="130" t="s">
        <v>41</v>
      </c>
      <c r="L10" s="24">
        <f>I4+I5+I6+I26+I27+I28+I48+I49+I50</f>
        <v>0</v>
      </c>
      <c r="M10" s="24">
        <f>I21+I43+I65</f>
        <v>0</v>
      </c>
    </row>
    <row r="11" spans="1:13" ht="25.5" customHeight="1">
      <c r="A11" s="7"/>
      <c r="B11" s="127" t="s">
        <v>31</v>
      </c>
      <c r="C11" s="127"/>
      <c r="D11" s="9">
        <v>31</v>
      </c>
      <c r="E11" s="10"/>
      <c r="F11" s="9">
        <f t="shared" si="1"/>
        <v>0</v>
      </c>
      <c r="G11" s="10"/>
      <c r="H11" s="9">
        <f t="shared" si="2"/>
        <v>0</v>
      </c>
      <c r="I11" s="9">
        <f t="shared" si="0"/>
        <v>0</v>
      </c>
      <c r="K11" s="130"/>
      <c r="L11" s="114" t="str">
        <f>IF(L10&gt;(20%*M10),"ERRORE","OK")</f>
        <v>OK</v>
      </c>
      <c r="M11" s="114"/>
    </row>
    <row r="12" spans="1:12" ht="25.5" customHeight="1">
      <c r="A12" s="7"/>
      <c r="B12" s="127" t="s">
        <v>31</v>
      </c>
      <c r="C12" s="127"/>
      <c r="D12" s="9">
        <v>31</v>
      </c>
      <c r="E12" s="10"/>
      <c r="F12" s="9">
        <f t="shared" si="1"/>
        <v>0</v>
      </c>
      <c r="G12" s="10"/>
      <c r="H12" s="9">
        <f t="shared" si="2"/>
        <v>0</v>
      </c>
      <c r="I12" s="9">
        <f t="shared" si="0"/>
        <v>0</v>
      </c>
      <c r="L12" s="103" t="e">
        <f>L10/M10</f>
        <v>#DIV/0!</v>
      </c>
    </row>
    <row r="13" spans="1:9" ht="12.75">
      <c r="A13" s="121" t="s">
        <v>4</v>
      </c>
      <c r="B13" s="122"/>
      <c r="C13" s="122"/>
      <c r="D13" s="123"/>
      <c r="E13" s="11">
        <f>SUM(E4:E12)</f>
        <v>0</v>
      </c>
      <c r="F13" s="9">
        <f>SUM(F4:F12)</f>
        <v>0</v>
      </c>
      <c r="G13" s="11">
        <f>SUM(G4:G12)</f>
        <v>0</v>
      </c>
      <c r="H13" s="9">
        <f>SUM(H4:H12)</f>
        <v>0</v>
      </c>
      <c r="I13" s="12">
        <f>SUM(I4:I12)</f>
        <v>0</v>
      </c>
    </row>
    <row r="14" spans="1:9" ht="30" customHeight="1">
      <c r="A14" s="131" t="s">
        <v>51</v>
      </c>
      <c r="B14" s="131"/>
      <c r="C14" s="131"/>
      <c r="D14" s="131"/>
      <c r="E14" s="131"/>
      <c r="F14" s="131"/>
      <c r="G14" s="131"/>
      <c r="H14" s="131"/>
      <c r="I14" s="131"/>
    </row>
    <row r="15" spans="1:9" ht="34.5" customHeight="1">
      <c r="A15" s="125" t="s">
        <v>7</v>
      </c>
      <c r="B15" s="126"/>
      <c r="C15" s="5" t="s">
        <v>8</v>
      </c>
      <c r="D15" s="5" t="s">
        <v>32</v>
      </c>
      <c r="E15" s="5" t="s">
        <v>52</v>
      </c>
      <c r="F15" s="5" t="s">
        <v>9</v>
      </c>
      <c r="G15" s="5" t="s">
        <v>53</v>
      </c>
      <c r="H15" s="5" t="s">
        <v>10</v>
      </c>
      <c r="I15" s="5" t="s">
        <v>4</v>
      </c>
    </row>
    <row r="16" spans="1:9" ht="12">
      <c r="A16" s="115" t="s">
        <v>11</v>
      </c>
      <c r="B16" s="116"/>
      <c r="C16" s="8"/>
      <c r="D16" s="9">
        <f>C16/1720</f>
        <v>0</v>
      </c>
      <c r="E16" s="10"/>
      <c r="F16" s="9">
        <f>D16*E16</f>
        <v>0</v>
      </c>
      <c r="G16" s="10"/>
      <c r="H16" s="9">
        <f>G16*D16</f>
        <v>0</v>
      </c>
      <c r="I16" s="9">
        <f>F16+H16</f>
        <v>0</v>
      </c>
    </row>
    <row r="17" spans="1:9" ht="12">
      <c r="A17" s="115" t="s">
        <v>11</v>
      </c>
      <c r="B17" s="116"/>
      <c r="C17" s="8"/>
      <c r="D17" s="9">
        <f>C17/1720</f>
        <v>0</v>
      </c>
      <c r="E17" s="10"/>
      <c r="F17" s="9">
        <f>D17*E17</f>
        <v>0</v>
      </c>
      <c r="G17" s="10"/>
      <c r="H17" s="9">
        <f>G17*D17</f>
        <v>0</v>
      </c>
      <c r="I17" s="9">
        <f>F17+H17</f>
        <v>0</v>
      </c>
    </row>
    <row r="18" spans="1:9" ht="12">
      <c r="A18" s="115" t="s">
        <v>11</v>
      </c>
      <c r="B18" s="116"/>
      <c r="C18" s="8"/>
      <c r="D18" s="9">
        <f>C18/1720</f>
        <v>0</v>
      </c>
      <c r="E18" s="10"/>
      <c r="F18" s="9">
        <f>D18*E18</f>
        <v>0</v>
      </c>
      <c r="G18" s="10"/>
      <c r="H18" s="9">
        <f>G18*D18</f>
        <v>0</v>
      </c>
      <c r="I18" s="9">
        <f>F18+H18</f>
        <v>0</v>
      </c>
    </row>
    <row r="19" spans="1:9" ht="12">
      <c r="A19" s="115" t="s">
        <v>11</v>
      </c>
      <c r="B19" s="116"/>
      <c r="C19" s="8"/>
      <c r="D19" s="9">
        <f>C19/1720</f>
        <v>0</v>
      </c>
      <c r="E19" s="10"/>
      <c r="F19" s="9">
        <f>D19*E19</f>
        <v>0</v>
      </c>
      <c r="G19" s="10"/>
      <c r="H19" s="9">
        <f>G19*D19</f>
        <v>0</v>
      </c>
      <c r="I19" s="9">
        <f>F19+H19</f>
        <v>0</v>
      </c>
    </row>
    <row r="20" spans="1:9" ht="12.75">
      <c r="A20" s="121" t="s">
        <v>4</v>
      </c>
      <c r="B20" s="122"/>
      <c r="C20" s="122"/>
      <c r="D20" s="123"/>
      <c r="E20" s="11">
        <f>SUM(E16:E19)</f>
        <v>0</v>
      </c>
      <c r="F20" s="9">
        <f>SUM(F16:F19)</f>
        <v>0</v>
      </c>
      <c r="G20" s="11">
        <f>SUM(G16:G19)</f>
        <v>0</v>
      </c>
      <c r="H20" s="9">
        <f>SUM(H16:H19)</f>
        <v>0</v>
      </c>
      <c r="I20" s="12">
        <f>SUM(I16:I19)</f>
        <v>0</v>
      </c>
    </row>
    <row r="21" spans="1:9" ht="23.25" customHeight="1">
      <c r="A21" s="132" t="s">
        <v>13</v>
      </c>
      <c r="B21" s="132"/>
      <c r="C21" s="132"/>
      <c r="D21" s="132"/>
      <c r="E21" s="132"/>
      <c r="F21" s="132"/>
      <c r="G21" s="132"/>
      <c r="H21" s="132"/>
      <c r="I21" s="13">
        <f>I13+I20</f>
        <v>0</v>
      </c>
    </row>
    <row r="23" spans="1:9" ht="38.25" customHeight="1">
      <c r="A23" s="129" t="s">
        <v>42</v>
      </c>
      <c r="B23" s="129"/>
      <c r="C23" s="129"/>
      <c r="D23" s="129"/>
      <c r="E23" s="129"/>
      <c r="F23" s="129"/>
      <c r="G23" s="129"/>
      <c r="H23" s="129"/>
      <c r="I23" s="129"/>
    </row>
    <row r="24" spans="1:9" ht="30" customHeight="1">
      <c r="A24" s="133" t="s">
        <v>5</v>
      </c>
      <c r="B24" s="133"/>
      <c r="C24" s="133"/>
      <c r="D24" s="133"/>
      <c r="E24" s="133"/>
      <c r="F24" s="133"/>
      <c r="G24" s="133"/>
      <c r="H24" s="133"/>
      <c r="I24" s="133"/>
    </row>
    <row r="25" spans="1:9" ht="37.5">
      <c r="A25" s="5" t="s">
        <v>6</v>
      </c>
      <c r="B25" s="128" t="s">
        <v>7</v>
      </c>
      <c r="C25" s="128"/>
      <c r="D25" s="5" t="s">
        <v>26</v>
      </c>
      <c r="E25" s="5" t="s">
        <v>27</v>
      </c>
      <c r="F25" s="5" t="s">
        <v>9</v>
      </c>
      <c r="G25" s="5" t="s">
        <v>28</v>
      </c>
      <c r="H25" s="5" t="s">
        <v>10</v>
      </c>
      <c r="I25" s="5" t="s">
        <v>4</v>
      </c>
    </row>
    <row r="26" spans="1:9" ht="12">
      <c r="A26" s="7"/>
      <c r="B26" s="127" t="s">
        <v>29</v>
      </c>
      <c r="C26" s="127"/>
      <c r="D26" s="9">
        <v>73</v>
      </c>
      <c r="E26" s="10"/>
      <c r="F26" s="9">
        <f aca="true" t="shared" si="3" ref="F26:F34">D26*E26</f>
        <v>0</v>
      </c>
      <c r="G26" s="10"/>
      <c r="H26" s="9">
        <f aca="true" t="shared" si="4" ref="H26:H34">G26*D26</f>
        <v>0</v>
      </c>
      <c r="I26" s="9">
        <f aca="true" t="shared" si="5" ref="I26:I33">F26+H26</f>
        <v>0</v>
      </c>
    </row>
    <row r="27" spans="1:9" ht="12">
      <c r="A27" s="7"/>
      <c r="B27" s="127" t="s">
        <v>29</v>
      </c>
      <c r="C27" s="127"/>
      <c r="D27" s="9">
        <v>73</v>
      </c>
      <c r="E27" s="10"/>
      <c r="F27" s="9">
        <f t="shared" si="3"/>
        <v>0</v>
      </c>
      <c r="G27" s="10"/>
      <c r="H27" s="9">
        <f t="shared" si="4"/>
        <v>0</v>
      </c>
      <c r="I27" s="9">
        <f t="shared" si="5"/>
        <v>0</v>
      </c>
    </row>
    <row r="28" spans="1:9" ht="12">
      <c r="A28" s="7"/>
      <c r="B28" s="127" t="s">
        <v>29</v>
      </c>
      <c r="C28" s="127"/>
      <c r="D28" s="9">
        <v>73</v>
      </c>
      <c r="E28" s="10"/>
      <c r="F28" s="9">
        <f t="shared" si="3"/>
        <v>0</v>
      </c>
      <c r="G28" s="10"/>
      <c r="H28" s="9">
        <f t="shared" si="4"/>
        <v>0</v>
      </c>
      <c r="I28" s="9">
        <f t="shared" si="5"/>
        <v>0</v>
      </c>
    </row>
    <row r="29" spans="1:9" ht="12">
      <c r="A29" s="7"/>
      <c r="B29" s="127" t="s">
        <v>30</v>
      </c>
      <c r="C29" s="127"/>
      <c r="D29" s="9">
        <v>48</v>
      </c>
      <c r="E29" s="10"/>
      <c r="F29" s="9">
        <f t="shared" si="3"/>
        <v>0</v>
      </c>
      <c r="G29" s="10"/>
      <c r="H29" s="9">
        <f t="shared" si="4"/>
        <v>0</v>
      </c>
      <c r="I29" s="9">
        <f t="shared" si="5"/>
        <v>0</v>
      </c>
    </row>
    <row r="30" spans="1:9" ht="12">
      <c r="A30" s="7"/>
      <c r="B30" s="127" t="s">
        <v>30</v>
      </c>
      <c r="C30" s="127"/>
      <c r="D30" s="9">
        <v>48</v>
      </c>
      <c r="E30" s="10"/>
      <c r="F30" s="9">
        <f t="shared" si="3"/>
        <v>0</v>
      </c>
      <c r="G30" s="10"/>
      <c r="H30" s="9">
        <f t="shared" si="4"/>
        <v>0</v>
      </c>
      <c r="I30" s="9">
        <f t="shared" si="5"/>
        <v>0</v>
      </c>
    </row>
    <row r="31" spans="1:9" ht="12">
      <c r="A31" s="7"/>
      <c r="B31" s="127" t="s">
        <v>30</v>
      </c>
      <c r="C31" s="127"/>
      <c r="D31" s="9">
        <v>48</v>
      </c>
      <c r="E31" s="10"/>
      <c r="F31" s="9">
        <f t="shared" si="3"/>
        <v>0</v>
      </c>
      <c r="G31" s="10"/>
      <c r="H31" s="9">
        <f t="shared" si="4"/>
        <v>0</v>
      </c>
      <c r="I31" s="9">
        <f t="shared" si="5"/>
        <v>0</v>
      </c>
    </row>
    <row r="32" spans="1:9" ht="12">
      <c r="A32" s="7"/>
      <c r="B32" s="127" t="s">
        <v>31</v>
      </c>
      <c r="C32" s="127"/>
      <c r="D32" s="9">
        <v>31</v>
      </c>
      <c r="E32" s="10"/>
      <c r="F32" s="9">
        <f t="shared" si="3"/>
        <v>0</v>
      </c>
      <c r="G32" s="10"/>
      <c r="H32" s="9">
        <f t="shared" si="4"/>
        <v>0</v>
      </c>
      <c r="I32" s="9">
        <f t="shared" si="5"/>
        <v>0</v>
      </c>
    </row>
    <row r="33" spans="1:9" ht="12">
      <c r="A33" s="7"/>
      <c r="B33" s="127" t="s">
        <v>31</v>
      </c>
      <c r="C33" s="127"/>
      <c r="D33" s="9">
        <v>31</v>
      </c>
      <c r="E33" s="10"/>
      <c r="F33" s="9">
        <f t="shared" si="3"/>
        <v>0</v>
      </c>
      <c r="G33" s="10"/>
      <c r="H33" s="9">
        <f t="shared" si="4"/>
        <v>0</v>
      </c>
      <c r="I33" s="9">
        <f t="shared" si="5"/>
        <v>0</v>
      </c>
    </row>
    <row r="34" spans="1:9" ht="12">
      <c r="A34" s="7"/>
      <c r="B34" s="127" t="s">
        <v>31</v>
      </c>
      <c r="C34" s="127"/>
      <c r="D34" s="9">
        <v>31</v>
      </c>
      <c r="E34" s="10"/>
      <c r="F34" s="9">
        <f t="shared" si="3"/>
        <v>0</v>
      </c>
      <c r="G34" s="10"/>
      <c r="H34" s="9">
        <f t="shared" si="4"/>
        <v>0</v>
      </c>
      <c r="I34" s="9">
        <f>F34+H34</f>
        <v>0</v>
      </c>
    </row>
    <row r="35" spans="1:9" ht="12.75">
      <c r="A35" s="121" t="s">
        <v>4</v>
      </c>
      <c r="B35" s="122"/>
      <c r="C35" s="122"/>
      <c r="D35" s="123"/>
      <c r="E35" s="11">
        <f>SUM(E26:E34)</f>
        <v>0</v>
      </c>
      <c r="F35" s="9">
        <f>SUM(F26:F34)</f>
        <v>0</v>
      </c>
      <c r="G35" s="11">
        <f>SUM(G26:G34)</f>
        <v>0</v>
      </c>
      <c r="H35" s="9">
        <f>SUM(H26:H34)</f>
        <v>0</v>
      </c>
      <c r="I35" s="12">
        <f>SUM(I26:I34)</f>
        <v>0</v>
      </c>
    </row>
    <row r="36" spans="1:9" ht="30" customHeight="1">
      <c r="A36" s="133" t="s">
        <v>51</v>
      </c>
      <c r="B36" s="133"/>
      <c r="C36" s="133"/>
      <c r="D36" s="133"/>
      <c r="E36" s="133"/>
      <c r="F36" s="133"/>
      <c r="G36" s="133"/>
      <c r="H36" s="133"/>
      <c r="I36" s="133"/>
    </row>
    <row r="37" spans="1:9" ht="33" customHeight="1">
      <c r="A37" s="125" t="s">
        <v>7</v>
      </c>
      <c r="B37" s="126"/>
      <c r="C37" s="5" t="s">
        <v>8</v>
      </c>
      <c r="D37" s="5" t="s">
        <v>32</v>
      </c>
      <c r="E37" s="5" t="s">
        <v>54</v>
      </c>
      <c r="F37" s="5" t="s">
        <v>9</v>
      </c>
      <c r="G37" s="5" t="s">
        <v>53</v>
      </c>
      <c r="H37" s="5" t="s">
        <v>10</v>
      </c>
      <c r="I37" s="5" t="s">
        <v>4</v>
      </c>
    </row>
    <row r="38" spans="1:9" ht="12">
      <c r="A38" s="115" t="s">
        <v>11</v>
      </c>
      <c r="B38" s="116"/>
      <c r="C38" s="8"/>
      <c r="D38" s="9">
        <f>C38/1720</f>
        <v>0</v>
      </c>
      <c r="E38" s="10"/>
      <c r="F38" s="9">
        <f>D38*E38</f>
        <v>0</v>
      </c>
      <c r="G38" s="10"/>
      <c r="H38" s="9">
        <f>G38*D38</f>
        <v>0</v>
      </c>
      <c r="I38" s="9">
        <f>F38+H38</f>
        <v>0</v>
      </c>
    </row>
    <row r="39" spans="1:9" ht="12">
      <c r="A39" s="115" t="s">
        <v>11</v>
      </c>
      <c r="B39" s="116"/>
      <c r="C39" s="8"/>
      <c r="D39" s="9">
        <f>C39/1720</f>
        <v>0</v>
      </c>
      <c r="E39" s="10"/>
      <c r="F39" s="9">
        <f>D39*E39</f>
        <v>0</v>
      </c>
      <c r="G39" s="10"/>
      <c r="H39" s="9">
        <f>G39*D39</f>
        <v>0</v>
      </c>
      <c r="I39" s="9">
        <f>F39+H39</f>
        <v>0</v>
      </c>
    </row>
    <row r="40" spans="1:9" ht="12">
      <c r="A40" s="115" t="s">
        <v>11</v>
      </c>
      <c r="B40" s="116"/>
      <c r="C40" s="8"/>
      <c r="D40" s="9">
        <f>C40/1720</f>
        <v>0</v>
      </c>
      <c r="E40" s="10"/>
      <c r="F40" s="9">
        <f>D40*E40</f>
        <v>0</v>
      </c>
      <c r="G40" s="10"/>
      <c r="H40" s="9">
        <f>G40*D40</f>
        <v>0</v>
      </c>
      <c r="I40" s="9">
        <f>F40+H40</f>
        <v>0</v>
      </c>
    </row>
    <row r="41" spans="1:9" ht="12">
      <c r="A41" s="115" t="s">
        <v>11</v>
      </c>
      <c r="B41" s="116"/>
      <c r="C41" s="8"/>
      <c r="D41" s="9">
        <f>C41/1720</f>
        <v>0</v>
      </c>
      <c r="E41" s="10"/>
      <c r="F41" s="9">
        <f>D41*E41</f>
        <v>0</v>
      </c>
      <c r="G41" s="10"/>
      <c r="H41" s="9">
        <f>G41*D41</f>
        <v>0</v>
      </c>
      <c r="I41" s="9">
        <f>F41+H41</f>
        <v>0</v>
      </c>
    </row>
    <row r="42" spans="1:9" ht="12.75">
      <c r="A42" s="121" t="s">
        <v>4</v>
      </c>
      <c r="B42" s="122"/>
      <c r="C42" s="122"/>
      <c r="D42" s="123"/>
      <c r="E42" s="11">
        <f>SUM(E38:E41)</f>
        <v>0</v>
      </c>
      <c r="F42" s="9">
        <f>SUM(F38:F41)</f>
        <v>0</v>
      </c>
      <c r="G42" s="11">
        <f>SUM(G38:G41)</f>
        <v>0</v>
      </c>
      <c r="H42" s="9">
        <f>SUM(H38:H41)</f>
        <v>0</v>
      </c>
      <c r="I42" s="12">
        <f>SUM(I38:I41)</f>
        <v>0</v>
      </c>
    </row>
    <row r="43" spans="1:9" ht="30" customHeight="1">
      <c r="A43" s="129" t="s">
        <v>14</v>
      </c>
      <c r="B43" s="129"/>
      <c r="C43" s="129"/>
      <c r="D43" s="129"/>
      <c r="E43" s="129"/>
      <c r="F43" s="129"/>
      <c r="G43" s="129"/>
      <c r="H43" s="129"/>
      <c r="I43" s="14">
        <f>I35+I42</f>
        <v>0</v>
      </c>
    </row>
    <row r="45" spans="1:9" ht="40.5" customHeight="1">
      <c r="A45" s="120" t="s">
        <v>44</v>
      </c>
      <c r="B45" s="120"/>
      <c r="C45" s="120"/>
      <c r="D45" s="120"/>
      <c r="E45" s="120"/>
      <c r="F45" s="120"/>
      <c r="G45" s="120"/>
      <c r="H45" s="120"/>
      <c r="I45" s="120"/>
    </row>
    <row r="46" spans="1:9" ht="30" customHeight="1">
      <c r="A46" s="124" t="s">
        <v>5</v>
      </c>
      <c r="B46" s="124"/>
      <c r="C46" s="124"/>
      <c r="D46" s="124"/>
      <c r="E46" s="124"/>
      <c r="F46" s="124"/>
      <c r="G46" s="124"/>
      <c r="H46" s="124"/>
      <c r="I46" s="124"/>
    </row>
    <row r="47" spans="1:9" ht="37.5">
      <c r="A47" s="5" t="s">
        <v>6</v>
      </c>
      <c r="B47" s="128" t="s">
        <v>7</v>
      </c>
      <c r="C47" s="128"/>
      <c r="D47" s="5" t="s">
        <v>26</v>
      </c>
      <c r="E47" s="5" t="s">
        <v>27</v>
      </c>
      <c r="F47" s="5" t="s">
        <v>9</v>
      </c>
      <c r="G47" s="5" t="s">
        <v>28</v>
      </c>
      <c r="H47" s="5" t="s">
        <v>10</v>
      </c>
      <c r="I47" s="5" t="s">
        <v>4</v>
      </c>
    </row>
    <row r="48" spans="1:9" ht="12">
      <c r="A48" s="7"/>
      <c r="B48" s="127" t="s">
        <v>29</v>
      </c>
      <c r="C48" s="127"/>
      <c r="D48" s="9">
        <v>73</v>
      </c>
      <c r="E48" s="10"/>
      <c r="F48" s="9">
        <f aca="true" t="shared" si="6" ref="F48:F56">D48*E48</f>
        <v>0</v>
      </c>
      <c r="G48" s="10"/>
      <c r="H48" s="9">
        <f aca="true" t="shared" si="7" ref="H48:H56">G48*D48</f>
        <v>0</v>
      </c>
      <c r="I48" s="9">
        <f>F48+H48</f>
        <v>0</v>
      </c>
    </row>
    <row r="49" spans="1:9" ht="12">
      <c r="A49" s="7"/>
      <c r="B49" s="127" t="s">
        <v>29</v>
      </c>
      <c r="C49" s="127"/>
      <c r="D49" s="9">
        <v>73</v>
      </c>
      <c r="E49" s="10"/>
      <c r="F49" s="9">
        <f t="shared" si="6"/>
        <v>0</v>
      </c>
      <c r="G49" s="10"/>
      <c r="H49" s="9">
        <f t="shared" si="7"/>
        <v>0</v>
      </c>
      <c r="I49" s="9">
        <f aca="true" t="shared" si="8" ref="I49:I56">F49+H49</f>
        <v>0</v>
      </c>
    </row>
    <row r="50" spans="1:9" ht="12">
      <c r="A50" s="7"/>
      <c r="B50" s="127" t="s">
        <v>29</v>
      </c>
      <c r="C50" s="127"/>
      <c r="D50" s="9">
        <v>73</v>
      </c>
      <c r="E50" s="10"/>
      <c r="F50" s="9">
        <f t="shared" si="6"/>
        <v>0</v>
      </c>
      <c r="G50" s="10"/>
      <c r="H50" s="9">
        <f t="shared" si="7"/>
        <v>0</v>
      </c>
      <c r="I50" s="9">
        <f t="shared" si="8"/>
        <v>0</v>
      </c>
    </row>
    <row r="51" spans="1:9" ht="12">
      <c r="A51" s="7"/>
      <c r="B51" s="127" t="s">
        <v>30</v>
      </c>
      <c r="C51" s="127"/>
      <c r="D51" s="9">
        <v>48</v>
      </c>
      <c r="E51" s="10"/>
      <c r="F51" s="9">
        <f t="shared" si="6"/>
        <v>0</v>
      </c>
      <c r="G51" s="10"/>
      <c r="H51" s="9">
        <f t="shared" si="7"/>
        <v>0</v>
      </c>
      <c r="I51" s="9">
        <f t="shared" si="8"/>
        <v>0</v>
      </c>
    </row>
    <row r="52" spans="1:9" ht="12">
      <c r="A52" s="7"/>
      <c r="B52" s="127" t="s">
        <v>30</v>
      </c>
      <c r="C52" s="127"/>
      <c r="D52" s="9">
        <v>48</v>
      </c>
      <c r="E52" s="10"/>
      <c r="F52" s="9">
        <f t="shared" si="6"/>
        <v>0</v>
      </c>
      <c r="G52" s="10"/>
      <c r="H52" s="9">
        <f t="shared" si="7"/>
        <v>0</v>
      </c>
      <c r="I52" s="9">
        <f t="shared" si="8"/>
        <v>0</v>
      </c>
    </row>
    <row r="53" spans="1:9" ht="12">
      <c r="A53" s="7"/>
      <c r="B53" s="127" t="s">
        <v>30</v>
      </c>
      <c r="C53" s="127"/>
      <c r="D53" s="9">
        <v>48</v>
      </c>
      <c r="E53" s="10"/>
      <c r="F53" s="9">
        <f t="shared" si="6"/>
        <v>0</v>
      </c>
      <c r="G53" s="10"/>
      <c r="H53" s="9">
        <f t="shared" si="7"/>
        <v>0</v>
      </c>
      <c r="I53" s="9">
        <f t="shared" si="8"/>
        <v>0</v>
      </c>
    </row>
    <row r="54" spans="1:9" ht="12">
      <c r="A54" s="7"/>
      <c r="B54" s="127" t="s">
        <v>31</v>
      </c>
      <c r="C54" s="127"/>
      <c r="D54" s="9">
        <v>31</v>
      </c>
      <c r="E54" s="10"/>
      <c r="F54" s="9">
        <f t="shared" si="6"/>
        <v>0</v>
      </c>
      <c r="G54" s="10"/>
      <c r="H54" s="9">
        <f t="shared" si="7"/>
        <v>0</v>
      </c>
      <c r="I54" s="9">
        <f t="shared" si="8"/>
        <v>0</v>
      </c>
    </row>
    <row r="55" spans="1:9" ht="12">
      <c r="A55" s="7"/>
      <c r="B55" s="127" t="s">
        <v>31</v>
      </c>
      <c r="C55" s="127"/>
      <c r="D55" s="9">
        <v>31</v>
      </c>
      <c r="E55" s="10"/>
      <c r="F55" s="9">
        <f t="shared" si="6"/>
        <v>0</v>
      </c>
      <c r="G55" s="10"/>
      <c r="H55" s="9">
        <f t="shared" si="7"/>
        <v>0</v>
      </c>
      <c r="I55" s="9">
        <f t="shared" si="8"/>
        <v>0</v>
      </c>
    </row>
    <row r="56" spans="1:9" ht="12">
      <c r="A56" s="7"/>
      <c r="B56" s="127" t="s">
        <v>31</v>
      </c>
      <c r="C56" s="127"/>
      <c r="D56" s="9">
        <v>31</v>
      </c>
      <c r="E56" s="10"/>
      <c r="F56" s="9">
        <f t="shared" si="6"/>
        <v>0</v>
      </c>
      <c r="G56" s="10"/>
      <c r="H56" s="9">
        <f t="shared" si="7"/>
        <v>0</v>
      </c>
      <c r="I56" s="9">
        <f t="shared" si="8"/>
        <v>0</v>
      </c>
    </row>
    <row r="57" spans="1:9" ht="12.75">
      <c r="A57" s="121" t="s">
        <v>4</v>
      </c>
      <c r="B57" s="122"/>
      <c r="C57" s="122"/>
      <c r="D57" s="123"/>
      <c r="E57" s="11">
        <f>SUM(E48:E56)</f>
        <v>0</v>
      </c>
      <c r="F57" s="9">
        <f>SUM(F48:F56)</f>
        <v>0</v>
      </c>
      <c r="G57" s="11">
        <f>SUM(G48:G56)</f>
        <v>0</v>
      </c>
      <c r="H57" s="9">
        <f>SUM(H48:H56)</f>
        <v>0</v>
      </c>
      <c r="I57" s="12">
        <f>SUM(I48:I56)</f>
        <v>0</v>
      </c>
    </row>
    <row r="58" spans="1:9" ht="30" customHeight="1">
      <c r="A58" s="124" t="s">
        <v>51</v>
      </c>
      <c r="B58" s="124"/>
      <c r="C58" s="124"/>
      <c r="D58" s="124"/>
      <c r="E58" s="124"/>
      <c r="F58" s="124"/>
      <c r="G58" s="124"/>
      <c r="H58" s="124"/>
      <c r="I58" s="124"/>
    </row>
    <row r="59" spans="1:9" ht="34.5" customHeight="1">
      <c r="A59" s="125" t="s">
        <v>7</v>
      </c>
      <c r="B59" s="126"/>
      <c r="C59" s="5" t="s">
        <v>8</v>
      </c>
      <c r="D59" s="5" t="s">
        <v>32</v>
      </c>
      <c r="E59" s="5" t="s">
        <v>52</v>
      </c>
      <c r="F59" s="5" t="s">
        <v>9</v>
      </c>
      <c r="G59" s="5" t="s">
        <v>53</v>
      </c>
      <c r="H59" s="5" t="s">
        <v>10</v>
      </c>
      <c r="I59" s="5" t="s">
        <v>4</v>
      </c>
    </row>
    <row r="60" spans="1:9" ht="12">
      <c r="A60" s="115" t="s">
        <v>11</v>
      </c>
      <c r="B60" s="116"/>
      <c r="C60" s="8"/>
      <c r="D60" s="9">
        <f>C60/1720</f>
        <v>0</v>
      </c>
      <c r="E60" s="10"/>
      <c r="F60" s="9">
        <f>D60*E60</f>
        <v>0</v>
      </c>
      <c r="G60" s="10"/>
      <c r="H60" s="9">
        <f>G60*D60</f>
        <v>0</v>
      </c>
      <c r="I60" s="9">
        <f>F60+H60</f>
        <v>0</v>
      </c>
    </row>
    <row r="61" spans="1:9" ht="12">
      <c r="A61" s="115" t="s">
        <v>11</v>
      </c>
      <c r="B61" s="116"/>
      <c r="C61" s="8"/>
      <c r="D61" s="9">
        <f>C61/1720</f>
        <v>0</v>
      </c>
      <c r="E61" s="10"/>
      <c r="F61" s="9">
        <f>D61*E61</f>
        <v>0</v>
      </c>
      <c r="G61" s="10"/>
      <c r="H61" s="9">
        <f>G61*D61</f>
        <v>0</v>
      </c>
      <c r="I61" s="9">
        <f>F61+H61</f>
        <v>0</v>
      </c>
    </row>
    <row r="62" spans="1:9" ht="12">
      <c r="A62" s="115" t="s">
        <v>11</v>
      </c>
      <c r="B62" s="116"/>
      <c r="C62" s="8"/>
      <c r="D62" s="9">
        <f>C62/1720</f>
        <v>0</v>
      </c>
      <c r="E62" s="10"/>
      <c r="F62" s="9">
        <f>D62*E62</f>
        <v>0</v>
      </c>
      <c r="G62" s="10"/>
      <c r="H62" s="9">
        <f>G62*D62</f>
        <v>0</v>
      </c>
      <c r="I62" s="9">
        <f>F62+H62</f>
        <v>0</v>
      </c>
    </row>
    <row r="63" spans="1:9" ht="12">
      <c r="A63" s="115" t="s">
        <v>11</v>
      </c>
      <c r="B63" s="116"/>
      <c r="C63" s="8"/>
      <c r="D63" s="9">
        <f>C63/1720</f>
        <v>0</v>
      </c>
      <c r="E63" s="10"/>
      <c r="F63" s="9">
        <f>D63*E63</f>
        <v>0</v>
      </c>
      <c r="G63" s="10"/>
      <c r="H63" s="9">
        <f>G63*D63</f>
        <v>0</v>
      </c>
      <c r="I63" s="9">
        <f>F63+H63</f>
        <v>0</v>
      </c>
    </row>
    <row r="64" spans="1:9" ht="12.75">
      <c r="A64" s="117" t="s">
        <v>4</v>
      </c>
      <c r="B64" s="118"/>
      <c r="C64" s="118"/>
      <c r="D64" s="119"/>
      <c r="E64" s="11">
        <f>SUM(E60:E63)</f>
        <v>0</v>
      </c>
      <c r="F64" s="9">
        <f>SUM(F60:F63)</f>
        <v>0</v>
      </c>
      <c r="G64" s="11">
        <f>SUM(G60:G63)</f>
        <v>0</v>
      </c>
      <c r="H64" s="9">
        <f>SUM(H60:H63)</f>
        <v>0</v>
      </c>
      <c r="I64" s="12">
        <f>SUM(I60:I63)</f>
        <v>0</v>
      </c>
    </row>
    <row r="65" spans="1:9" ht="36" customHeight="1">
      <c r="A65" s="120" t="s">
        <v>43</v>
      </c>
      <c r="B65" s="120"/>
      <c r="C65" s="120"/>
      <c r="D65" s="120"/>
      <c r="E65" s="120"/>
      <c r="F65" s="120"/>
      <c r="G65" s="120"/>
      <c r="H65" s="120"/>
      <c r="I65" s="15">
        <f>I57+I64</f>
        <v>0</v>
      </c>
    </row>
  </sheetData>
  <sheetProtection password="88B1" sheet="1"/>
  <protectedRanges>
    <protectedRange sqref="G60:G63" name="Intervallo18"/>
    <protectedRange sqref="E60:E63" name="Intervallo17"/>
    <protectedRange sqref="C60:C63" name="Intervallo16"/>
    <protectedRange sqref="G48:G56" name="Intervallo15"/>
    <protectedRange sqref="E26:E34" name="Intervallo14"/>
    <protectedRange sqref="A48:A56" name="Intervallo13"/>
    <protectedRange sqref="G38:G41" name="Intervallo12"/>
    <protectedRange sqref="E38:E41" name="Intervallo11"/>
    <protectedRange sqref="C38:C41" name="Intervallo10"/>
    <protectedRange sqref="G26:G34" name="Intervallo9"/>
    <protectedRange sqref="E26:E34" name="Intervallo8"/>
    <protectedRange sqref="A26:A34" name="Intervallo7"/>
    <protectedRange sqref="G16:G19" name="Intervallo6"/>
    <protectedRange sqref="E16:E19" name="Intervallo5"/>
    <protectedRange sqref="C16:C19" name="Intervallo4"/>
    <protectedRange sqref="G4:G12" name="Intervallo3"/>
    <protectedRange sqref="E4:E12" name="Intervallo2"/>
    <protectedRange sqref="A4:A12" name="Intervallo1"/>
  </protectedRanges>
  <mergeCells count="65">
    <mergeCell ref="A35:D35"/>
    <mergeCell ref="A36:I36"/>
    <mergeCell ref="A37:B37"/>
    <mergeCell ref="A38:B38"/>
    <mergeCell ref="B29:C29"/>
    <mergeCell ref="B30:C30"/>
    <mergeCell ref="B31:C31"/>
    <mergeCell ref="B32:C32"/>
    <mergeCell ref="B33:C33"/>
    <mergeCell ref="B34:C34"/>
    <mergeCell ref="A2:I2"/>
    <mergeCell ref="A1:I1"/>
    <mergeCell ref="B25:C25"/>
    <mergeCell ref="B26:C26"/>
    <mergeCell ref="B27:C27"/>
    <mergeCell ref="B28:C28"/>
    <mergeCell ref="A23:I23"/>
    <mergeCell ref="A24:I24"/>
    <mergeCell ref="B9:C9"/>
    <mergeCell ref="B10:C10"/>
    <mergeCell ref="B11:C11"/>
    <mergeCell ref="B12:C12"/>
    <mergeCell ref="A13:D13"/>
    <mergeCell ref="A18:B18"/>
    <mergeCell ref="A19:B19"/>
    <mergeCell ref="A21:H21"/>
    <mergeCell ref="A20:D20"/>
    <mergeCell ref="B3:C3"/>
    <mergeCell ref="B4:C4"/>
    <mergeCell ref="B5:C5"/>
    <mergeCell ref="B6:C6"/>
    <mergeCell ref="B7:C7"/>
    <mergeCell ref="B8:C8"/>
    <mergeCell ref="A39:B39"/>
    <mergeCell ref="A40:B40"/>
    <mergeCell ref="A41:B41"/>
    <mergeCell ref="A43:H43"/>
    <mergeCell ref="A45:I45"/>
    <mergeCell ref="K10:K11"/>
    <mergeCell ref="A14:I14"/>
    <mergeCell ref="A15:B15"/>
    <mergeCell ref="A16:B16"/>
    <mergeCell ref="A17:B17"/>
    <mergeCell ref="A46:I46"/>
    <mergeCell ref="B47:C47"/>
    <mergeCell ref="B48:C48"/>
    <mergeCell ref="B49:C49"/>
    <mergeCell ref="B50:C50"/>
    <mergeCell ref="B51:C51"/>
    <mergeCell ref="A61:B61"/>
    <mergeCell ref="B52:C52"/>
    <mergeCell ref="B53:C53"/>
    <mergeCell ref="B54:C54"/>
    <mergeCell ref="B55:C55"/>
    <mergeCell ref="B56:C56"/>
    <mergeCell ref="L11:M11"/>
    <mergeCell ref="A62:B62"/>
    <mergeCell ref="A63:B63"/>
    <mergeCell ref="A64:D64"/>
    <mergeCell ref="A65:H65"/>
    <mergeCell ref="A57:D57"/>
    <mergeCell ref="A42:D42"/>
    <mergeCell ref="A58:I58"/>
    <mergeCell ref="A59:B59"/>
    <mergeCell ref="A60:B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G13" sqref="G13"/>
    </sheetView>
  </sheetViews>
  <sheetFormatPr defaultColWidth="8.57421875" defaultRowHeight="15"/>
  <cols>
    <col min="1" max="1" width="94.421875" style="43" customWidth="1"/>
    <col min="2" max="2" width="22.57421875" style="43" customWidth="1"/>
    <col min="3" max="3" width="25.7109375" style="43" customWidth="1"/>
    <col min="4" max="4" width="1.57421875" style="43" customWidth="1"/>
    <col min="5" max="5" width="4.421875" style="43" customWidth="1"/>
    <col min="6" max="16384" width="8.57421875" style="43" customWidth="1"/>
  </cols>
  <sheetData>
    <row r="1" spans="1:6" ht="19.5" customHeight="1" thickBot="1">
      <c r="A1" s="39" t="s">
        <v>67</v>
      </c>
      <c r="B1" s="143" t="s">
        <v>72</v>
      </c>
      <c r="C1" s="144"/>
      <c r="D1" s="40"/>
      <c r="E1" s="41"/>
      <c r="F1" s="42"/>
    </row>
    <row r="2" spans="1:6" ht="19.5" customHeight="1" thickBot="1">
      <c r="A2" s="39" t="s">
        <v>68</v>
      </c>
      <c r="B2" s="125">
        <f>BudgetGenerale_Priorità2!$B$5</f>
        <v>0</v>
      </c>
      <c r="C2" s="126"/>
      <c r="D2" s="40"/>
      <c r="E2" s="134" t="s">
        <v>69</v>
      </c>
      <c r="F2" s="44"/>
    </row>
    <row r="3" spans="1:6" ht="29.25" thickBot="1">
      <c r="A3" s="45" t="s">
        <v>73</v>
      </c>
      <c r="B3" s="81" t="s">
        <v>66</v>
      </c>
      <c r="C3" s="82" t="s">
        <v>83</v>
      </c>
      <c r="D3" s="46"/>
      <c r="E3" s="135"/>
      <c r="F3" s="4"/>
    </row>
    <row r="4" spans="1:6" ht="18" customHeight="1">
      <c r="A4" s="47" t="s">
        <v>70</v>
      </c>
      <c r="B4" s="48" t="s">
        <v>71</v>
      </c>
      <c r="C4" s="48" t="s">
        <v>71</v>
      </c>
      <c r="D4" s="49"/>
      <c r="E4" s="135"/>
      <c r="F4" s="4"/>
    </row>
    <row r="5" spans="1:6" ht="18.75" customHeight="1">
      <c r="A5" s="27" t="s">
        <v>0</v>
      </c>
      <c r="B5" s="94"/>
      <c r="C5" s="95"/>
      <c r="D5" s="50"/>
      <c r="E5" s="135"/>
      <c r="F5" s="4"/>
    </row>
    <row r="6" spans="1:6" ht="18.75" customHeight="1">
      <c r="A6" s="26" t="s">
        <v>22</v>
      </c>
      <c r="B6" s="96"/>
      <c r="C6" s="95"/>
      <c r="D6" s="50"/>
      <c r="E6" s="135"/>
      <c r="F6" s="4"/>
    </row>
    <row r="7" spans="1:6" ht="18.75" customHeight="1">
      <c r="A7" s="27" t="s">
        <v>2</v>
      </c>
      <c r="B7" s="94"/>
      <c r="C7" s="95"/>
      <c r="D7" s="50"/>
      <c r="E7" s="135"/>
      <c r="F7" s="4"/>
    </row>
    <row r="8" spans="1:6" ht="18.75" customHeight="1">
      <c r="A8" s="26" t="s">
        <v>38</v>
      </c>
      <c r="B8" s="96"/>
      <c r="C8" s="95"/>
      <c r="D8" s="50"/>
      <c r="E8" s="135"/>
      <c r="F8" s="4"/>
    </row>
    <row r="9" spans="1:6" ht="18.75" customHeight="1">
      <c r="A9" s="27" t="s">
        <v>23</v>
      </c>
      <c r="B9" s="94"/>
      <c r="C9" s="95"/>
      <c r="D9" s="50"/>
      <c r="E9" s="135"/>
      <c r="F9" s="4"/>
    </row>
    <row r="10" spans="1:6" ht="18.75" customHeight="1">
      <c r="A10" s="26" t="s">
        <v>24</v>
      </c>
      <c r="B10" s="96"/>
      <c r="C10" s="95"/>
      <c r="D10" s="50"/>
      <c r="E10" s="135"/>
      <c r="F10" s="4"/>
    </row>
    <row r="11" spans="1:6" ht="18.75" customHeight="1" thickBot="1">
      <c r="A11" s="26" t="s">
        <v>25</v>
      </c>
      <c r="B11" s="96"/>
      <c r="C11" s="95"/>
      <c r="D11" s="50"/>
      <c r="E11" s="135"/>
      <c r="F11" s="4"/>
    </row>
    <row r="12" spans="1:5" ht="18.75" customHeight="1" thickBot="1">
      <c r="A12" s="83" t="s">
        <v>76</v>
      </c>
      <c r="B12" s="84">
        <f>SUM(B5:B11)</f>
        <v>0</v>
      </c>
      <c r="C12" s="84">
        <f>SUM(C5:C11)</f>
        <v>0</v>
      </c>
      <c r="D12" s="51"/>
      <c r="E12" s="135"/>
    </row>
    <row r="13" spans="1:5" s="53" customFormat="1" ht="18" customHeight="1" thickBot="1">
      <c r="A13" s="85" t="s">
        <v>80</v>
      </c>
      <c r="B13" s="86">
        <f>BudgetGenerale_Priorità2!E11</f>
        <v>0</v>
      </c>
      <c r="C13" s="87">
        <f>'BudgetGenerale_Priorità4-5'!E11</f>
        <v>0</v>
      </c>
      <c r="D13" s="50"/>
      <c r="E13" s="135"/>
    </row>
    <row r="14" spans="1:5" s="53" customFormat="1" ht="18" customHeight="1" thickBot="1">
      <c r="A14" s="88" t="s">
        <v>77</v>
      </c>
      <c r="B14" s="89">
        <f>B13-B12</f>
        <v>0</v>
      </c>
      <c r="C14" s="90">
        <f>C13-C12</f>
        <v>0</v>
      </c>
      <c r="D14" s="50"/>
      <c r="E14" s="135"/>
    </row>
    <row r="15" spans="1:5" s="53" customFormat="1" ht="18" customHeight="1" thickBot="1">
      <c r="A15" s="52"/>
      <c r="B15" s="58"/>
      <c r="C15" s="50"/>
      <c r="D15" s="50"/>
      <c r="E15" s="135"/>
    </row>
    <row r="16" spans="1:5" s="53" customFormat="1" ht="12.75" customHeight="1">
      <c r="A16" s="137" t="s">
        <v>74</v>
      </c>
      <c r="B16" s="138"/>
      <c r="C16" s="139"/>
      <c r="D16" s="54"/>
      <c r="E16" s="135"/>
    </row>
    <row r="17" spans="1:6" ht="18.75" customHeight="1" thickBot="1">
      <c r="A17" s="140"/>
      <c r="B17" s="141"/>
      <c r="C17" s="142"/>
      <c r="D17" s="54"/>
      <c r="E17" s="135"/>
      <c r="F17" s="55"/>
    </row>
    <row r="18" spans="1:5" ht="12.75" thickBot="1">
      <c r="A18" s="56"/>
      <c r="B18" s="57"/>
      <c r="C18" s="57"/>
      <c r="D18" s="57"/>
      <c r="E18" s="136"/>
    </row>
    <row r="19" spans="1:4" ht="12">
      <c r="A19" s="58"/>
      <c r="B19" s="58"/>
      <c r="C19" s="59"/>
      <c r="D19" s="59"/>
    </row>
    <row r="20" spans="1:4" ht="12">
      <c r="A20" s="58"/>
      <c r="B20" s="58"/>
      <c r="C20" s="59"/>
      <c r="D20" s="59"/>
    </row>
    <row r="21" spans="1:4" ht="12">
      <c r="A21" s="58"/>
      <c r="B21" s="58"/>
      <c r="C21" s="59"/>
      <c r="D21" s="59"/>
    </row>
    <row r="22" spans="1:4" ht="12">
      <c r="A22" s="58"/>
      <c r="B22" s="58"/>
      <c r="C22" s="59"/>
      <c r="D22" s="59"/>
    </row>
    <row r="23" spans="1:4" ht="12">
      <c r="A23" s="58"/>
      <c r="B23" s="58"/>
      <c r="C23" s="50"/>
      <c r="D23" s="50"/>
    </row>
  </sheetData>
  <sheetProtection password="88B1" sheet="1"/>
  <protectedRanges>
    <protectedRange sqref="B5:C11" name="Intervallo1"/>
  </protectedRanges>
  <mergeCells count="4">
    <mergeCell ref="E2:E18"/>
    <mergeCell ref="A16:C17"/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Footer>&amp;RDirezione Servizi per la Ricerca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F5:I13"/>
  <sheetViews>
    <sheetView zoomScalePageLayoutView="0" workbookViewId="0" topLeftCell="A4">
      <selection activeCell="H13" sqref="H13"/>
    </sheetView>
  </sheetViews>
  <sheetFormatPr defaultColWidth="9.140625" defaultRowHeight="15"/>
  <cols>
    <col min="6" max="6" width="19.57421875" style="0" bestFit="1" customWidth="1"/>
    <col min="7" max="7" width="27.421875" style="0" customWidth="1"/>
    <col min="8" max="8" width="25.28125" style="0" customWidth="1"/>
    <col min="9" max="9" width="22.8515625" style="0" customWidth="1"/>
  </cols>
  <sheetData>
    <row r="4" ht="15" thickBot="1"/>
    <row r="5" spans="6:9" ht="30" customHeight="1" thickBot="1">
      <c r="F5" s="145" t="s">
        <v>57</v>
      </c>
      <c r="G5" s="146"/>
      <c r="H5" s="146"/>
      <c r="I5" s="147"/>
    </row>
    <row r="6" spans="6:9" ht="30" customHeight="1" thickBot="1">
      <c r="F6" s="61" t="s">
        <v>58</v>
      </c>
      <c r="G6" s="61" t="s">
        <v>65</v>
      </c>
      <c r="H6" s="92" t="s">
        <v>66</v>
      </c>
      <c r="I6" s="93" t="s">
        <v>83</v>
      </c>
    </row>
    <row r="7" spans="6:9" ht="30.75" customHeight="1" thickBot="1">
      <c r="F7" s="61" t="s">
        <v>58</v>
      </c>
      <c r="G7" s="61" t="s">
        <v>65</v>
      </c>
      <c r="H7" s="79">
        <f>BudgetGenerale_Priorità2!E13</f>
        <v>0</v>
      </c>
      <c r="I7" s="80">
        <f>'BudgetGenerale_Priorità4-5'!E13</f>
        <v>0</v>
      </c>
    </row>
    <row r="8" spans="6:9" ht="10.5" customHeight="1" thickBot="1">
      <c r="F8" s="62"/>
      <c r="G8" s="69"/>
      <c r="H8" s="76"/>
      <c r="I8" s="76"/>
    </row>
    <row r="9" spans="6:9" ht="23.25" customHeight="1">
      <c r="F9" s="63" t="s">
        <v>59</v>
      </c>
      <c r="G9" s="64" t="s">
        <v>60</v>
      </c>
      <c r="H9" s="70">
        <f>Personale!I20+Personale!I42+Personale!I64</f>
        <v>0</v>
      </c>
      <c r="I9" s="71">
        <f>Personale!I20+Personale!I42+Personale!I64</f>
        <v>0</v>
      </c>
    </row>
    <row r="10" spans="6:9" ht="21" customHeight="1">
      <c r="F10" s="60"/>
      <c r="G10" s="65" t="s">
        <v>75</v>
      </c>
      <c r="H10" s="72">
        <f>'Altri costi '!B12</f>
        <v>0</v>
      </c>
      <c r="I10" s="73">
        <f>'Altri costi '!C12</f>
        <v>0</v>
      </c>
    </row>
    <row r="11" spans="6:9" ht="21" customHeight="1">
      <c r="F11" s="60" t="s">
        <v>61</v>
      </c>
      <c r="G11" s="66" t="s">
        <v>62</v>
      </c>
      <c r="H11" s="72">
        <f>H7*10%</f>
        <v>0</v>
      </c>
      <c r="I11" s="73">
        <f>I7*10%</f>
        <v>0</v>
      </c>
    </row>
    <row r="12" spans="6:9" ht="30" customHeight="1" thickBot="1">
      <c r="F12" s="67" t="s">
        <v>63</v>
      </c>
      <c r="G12" s="68"/>
      <c r="H12" s="74">
        <f>SUM(H9:H11)</f>
        <v>0</v>
      </c>
      <c r="I12" s="75">
        <f>SUM(I9:I11)</f>
        <v>0</v>
      </c>
    </row>
    <row r="13" spans="6:9" ht="29.25" customHeight="1" thickBot="1">
      <c r="F13" s="148" t="s">
        <v>64</v>
      </c>
      <c r="G13" s="149"/>
      <c r="H13" s="78">
        <f>H7-H12</f>
        <v>0</v>
      </c>
      <c r="I13" s="77">
        <f>I7-I12</f>
        <v>0</v>
      </c>
    </row>
  </sheetData>
  <sheetProtection password="88B1" sheet="1"/>
  <mergeCells count="2">
    <mergeCell ref="F5:I5"/>
    <mergeCell ref="F13:G13"/>
  </mergeCells>
  <conditionalFormatting sqref="H13:I13">
    <cfRule type="cellIs" priority="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Mariella D'Alessio</dc:creator>
  <cp:keywords/>
  <dc:description/>
  <cp:lastModifiedBy>Administrator</cp:lastModifiedBy>
  <dcterms:created xsi:type="dcterms:W3CDTF">2016-03-01T09:31:56Z</dcterms:created>
  <dcterms:modified xsi:type="dcterms:W3CDTF">2022-05-13T13:40:09Z</dcterms:modified>
  <cp:category/>
  <cp:version/>
  <cp:contentType/>
  <cp:contentStatus/>
</cp:coreProperties>
</file>