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lberto.airoldi\Downloads\"/>
    </mc:Choice>
  </mc:AlternateContent>
  <xr:revisionPtr revIDLastSave="0" documentId="13_ncr:1_{216CF5E9-96A8-4B55-8C0B-8143E7013D62}" xr6:coauthVersionLast="47" xr6:coauthVersionMax="47" xr10:uidLastSave="{00000000-0000-0000-0000-000000000000}"/>
  <bookViews>
    <workbookView xWindow="-120" yWindow="-120" windowWidth="20730" windowHeight="11160" tabRatio="799" firstSheet="2" activeTab="5" xr2:uid="{00000000-000D-0000-FFFF-FFFF00000000}"/>
  </bookViews>
  <sheets>
    <sheet name="GUIDA" sheetId="9" r:id="rId1"/>
    <sheet name="Ricerca o Servizio tipo A" sheetId="1" r:id="rId2"/>
    <sheet name="Ricerca o Servizio tipo B" sheetId="2" r:id="rId3"/>
    <sheet name="Ricerca o Servizio tipo C" sheetId="3" r:id="rId4"/>
    <sheet name="Consulenza" sheetId="4" r:id="rId5"/>
    <sheet name="Tariffario A" sheetId="7" r:id="rId6"/>
    <sheet name="Tariffario B" sheetId="8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6" i="4" l="1"/>
  <c r="C6" i="7"/>
  <c r="D6" i="7" s="1"/>
  <c r="C6" i="8"/>
  <c r="C8" i="8" s="1"/>
  <c r="D5" i="8"/>
  <c r="D4" i="8"/>
  <c r="D3" i="8"/>
  <c r="D2" i="8"/>
  <c r="D5" i="7"/>
  <c r="D4" i="7"/>
  <c r="D8" i="7" s="1"/>
  <c r="D3" i="7"/>
  <c r="D2" i="7"/>
  <c r="F4" i="2"/>
  <c r="D5" i="4"/>
  <c r="D4" i="4"/>
  <c r="D3" i="4"/>
  <c r="D2" i="4"/>
  <c r="F4" i="3"/>
  <c r="D32" i="3"/>
  <c r="H32" i="3" s="1"/>
  <c r="D31" i="3"/>
  <c r="H31" i="3" s="1"/>
  <c r="H28" i="3"/>
  <c r="D28" i="3"/>
  <c r="H27" i="3"/>
  <c r="I27" i="3" s="1"/>
  <c r="J27" i="3" s="1"/>
  <c r="D27" i="3"/>
  <c r="D24" i="3"/>
  <c r="H24" i="3" s="1"/>
  <c r="I23" i="3"/>
  <c r="J23" i="3" s="1"/>
  <c r="H23" i="3"/>
  <c r="D23" i="3"/>
  <c r="H20" i="3"/>
  <c r="D20" i="3"/>
  <c r="J19" i="3"/>
  <c r="I19" i="3"/>
  <c r="H19" i="3"/>
  <c r="D19" i="3"/>
  <c r="D16" i="3"/>
  <c r="H16" i="3" s="1"/>
  <c r="D15" i="3"/>
  <c r="H15" i="3" s="1"/>
  <c r="D5" i="3"/>
  <c r="D4" i="3"/>
  <c r="D3" i="3"/>
  <c r="D2" i="3"/>
  <c r="D32" i="2"/>
  <c r="H32" i="2" s="1"/>
  <c r="D31" i="2"/>
  <c r="H31" i="2" s="1"/>
  <c r="H28" i="2"/>
  <c r="D28" i="2"/>
  <c r="H27" i="2"/>
  <c r="I27" i="2" s="1"/>
  <c r="J27" i="2" s="1"/>
  <c r="D27" i="2"/>
  <c r="D24" i="2"/>
  <c r="H24" i="2" s="1"/>
  <c r="D23" i="2"/>
  <c r="H23" i="2" s="1"/>
  <c r="H20" i="2"/>
  <c r="D20" i="2"/>
  <c r="D19" i="2"/>
  <c r="H19" i="2" s="1"/>
  <c r="D16" i="2"/>
  <c r="H16" i="2" s="1"/>
  <c r="D15" i="2"/>
  <c r="H15" i="2" s="1"/>
  <c r="D5" i="2"/>
  <c r="D4" i="2"/>
  <c r="D3" i="2"/>
  <c r="D2" i="2"/>
  <c r="I32" i="1"/>
  <c r="I31" i="1"/>
  <c r="I28" i="1"/>
  <c r="I27" i="1"/>
  <c r="I24" i="1"/>
  <c r="I23" i="1"/>
  <c r="I16" i="1"/>
  <c r="D32" i="1"/>
  <c r="H32" i="1" s="1"/>
  <c r="D31" i="1"/>
  <c r="H31" i="1" s="1"/>
  <c r="D28" i="1"/>
  <c r="H28" i="1" s="1"/>
  <c r="D27" i="1"/>
  <c r="H27" i="1" s="1"/>
  <c r="D24" i="1"/>
  <c r="H24" i="1" s="1"/>
  <c r="H23" i="1"/>
  <c r="D23" i="1"/>
  <c r="D20" i="1"/>
  <c r="H20" i="1" s="1"/>
  <c r="I20" i="1" s="1"/>
  <c r="D19" i="1"/>
  <c r="H19" i="1" s="1"/>
  <c r="D16" i="1"/>
  <c r="H16" i="1" s="1"/>
  <c r="D15" i="1"/>
  <c r="H15" i="1" s="1"/>
  <c r="I15" i="1" s="1"/>
  <c r="D3" i="1"/>
  <c r="D4" i="1"/>
  <c r="D5" i="1"/>
  <c r="D2" i="1"/>
  <c r="D6" i="8" l="1"/>
  <c r="D8" i="8" s="1"/>
  <c r="C8" i="7"/>
  <c r="D6" i="4"/>
  <c r="D8" i="4" s="1"/>
  <c r="C8" i="4"/>
  <c r="I16" i="3"/>
  <c r="J16" i="3" s="1"/>
  <c r="I32" i="3"/>
  <c r="J32" i="3" s="1"/>
  <c r="J29" i="3"/>
  <c r="I24" i="3"/>
  <c r="J24" i="3" s="1"/>
  <c r="J25" i="3" s="1"/>
  <c r="J28" i="3"/>
  <c r="I15" i="3"/>
  <c r="J15" i="3" s="1"/>
  <c r="I31" i="3"/>
  <c r="J31" i="3"/>
  <c r="I20" i="3"/>
  <c r="J20" i="3" s="1"/>
  <c r="J21" i="3" s="1"/>
  <c r="I28" i="3"/>
  <c r="I24" i="2"/>
  <c r="J24" i="2" s="1"/>
  <c r="I31" i="2"/>
  <c r="J31" i="2" s="1"/>
  <c r="J33" i="2" s="1"/>
  <c r="I23" i="2"/>
  <c r="J23" i="2" s="1"/>
  <c r="J25" i="2" s="1"/>
  <c r="I15" i="2"/>
  <c r="J15" i="2" s="1"/>
  <c r="J17" i="2" s="1"/>
  <c r="I16" i="2"/>
  <c r="J16" i="2"/>
  <c r="I19" i="2"/>
  <c r="J19" i="2" s="1"/>
  <c r="J21" i="2" s="1"/>
  <c r="J20" i="2"/>
  <c r="I32" i="2"/>
  <c r="J32" i="2" s="1"/>
  <c r="I20" i="2"/>
  <c r="I28" i="2"/>
  <c r="J28" i="2" s="1"/>
  <c r="J29" i="2" s="1"/>
  <c r="I19" i="1"/>
  <c r="J19" i="1" s="1"/>
  <c r="J21" i="1" s="1"/>
  <c r="J27" i="1"/>
  <c r="J23" i="1"/>
  <c r="J24" i="1"/>
  <c r="J15" i="1"/>
  <c r="J16" i="1"/>
  <c r="J32" i="1"/>
  <c r="J28" i="1"/>
  <c r="J29" i="1" s="1"/>
  <c r="J31" i="1"/>
  <c r="J20" i="1"/>
  <c r="J17" i="3" l="1"/>
  <c r="J33" i="3"/>
  <c r="C34" i="2"/>
  <c r="D7" i="2" s="1"/>
  <c r="C7" i="2" s="1"/>
  <c r="C6" i="2" s="1"/>
  <c r="J25" i="1"/>
  <c r="J17" i="1"/>
  <c r="J33" i="1"/>
  <c r="C34" i="3" l="1"/>
  <c r="D7" i="3" s="1"/>
  <c r="C7" i="3" s="1"/>
  <c r="C6" i="3" s="1"/>
  <c r="D6" i="2"/>
  <c r="D8" i="2" s="1"/>
  <c r="C8" i="2"/>
  <c r="C34" i="1"/>
  <c r="D7" i="1" s="1"/>
  <c r="C7" i="1" s="1"/>
  <c r="C6" i="1" l="1"/>
  <c r="D6" i="1" s="1"/>
  <c r="D8" i="1" s="1"/>
  <c r="C8" i="1" s="1"/>
  <c r="D6" i="3"/>
  <c r="D8" i="3" s="1"/>
  <c r="C8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Antonio Caiazzo</author>
  </authors>
  <commentList>
    <comment ref="C3" authorId="0" shapeId="0" xr:uid="{45A55351-8977-4428-9BD1-81BD89A0C2CE}">
      <text>
        <r>
          <rPr>
            <sz val="11"/>
            <color indexed="81"/>
            <rFont val="Tahoma"/>
            <family val="2"/>
          </rPr>
          <t>INSERISCI LA PERCENTUALE DI SPESE GENERALI DI STRUTTURA SE SUPERIORE AL 7% BASE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0" authorId="0" shapeId="0" xr:uid="{5D43EF33-A3FE-4727-BC35-D185E00656C4}">
      <text>
        <r>
          <rPr>
            <sz val="12"/>
            <color indexed="81"/>
            <rFont val="Tahoma"/>
            <family val="2"/>
          </rPr>
          <t>INSERISCI IL TOTALE DEL CORRISPETTIVO CHE INTENDI CHIEDERE O HAI CONCORDATO COL COMMITTENTE</t>
        </r>
        <r>
          <rPr>
            <b/>
            <sz val="12"/>
            <color indexed="81"/>
            <rFont val="Tahoma"/>
            <family val="2"/>
          </rPr>
          <t xml:space="preserve"> AL NETTO D'IVA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2" authorId="0" shapeId="0" xr:uid="{AF08BBCF-5918-4569-8BD6-D604E06F5F90}">
      <text>
        <r>
          <rPr>
            <sz val="11"/>
            <color indexed="81"/>
            <rFont val="Tahoma"/>
            <family val="2"/>
          </rPr>
          <t>COMPILA LE CELLE GIALLE DI QUESTA TABELLA SE VI SONO COSTI INDIRETTI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Antonio Caiazzo</author>
  </authors>
  <commentList>
    <comment ref="C3" authorId="0" shapeId="0" xr:uid="{15F0F990-B61E-4214-B671-32F216538948}">
      <text>
        <r>
          <rPr>
            <sz val="9"/>
            <color indexed="81"/>
            <rFont val="Tahoma"/>
            <family val="2"/>
          </rPr>
          <t xml:space="preserve">INSERISCI LA PERCENTUALE DI SPESE GENERALI DI STRUTTURA SE SUPERIORE AL 7% BASE
</t>
        </r>
      </text>
    </comment>
    <comment ref="C4" authorId="0" shapeId="0" xr:uid="{F284349C-5D68-48D7-B341-172C075CEEF6}">
      <text>
        <r>
          <rPr>
            <sz val="9"/>
            <color indexed="81"/>
            <rFont val="Tahoma"/>
            <family val="2"/>
          </rPr>
          <t xml:space="preserve">INSERISCI LA QUOTA DA RIPARTIRE AL PERSONALE DIRETTAMENTE COINVOLTO
</t>
        </r>
      </text>
    </comment>
    <comment ref="C5" authorId="0" shapeId="0" xr:uid="{7EE019E5-DCD6-40D4-913D-6FFA4936D46C}">
      <text>
        <r>
          <rPr>
            <sz val="9"/>
            <color indexed="81"/>
            <rFont val="Tahoma"/>
            <family val="2"/>
          </rPr>
          <t xml:space="preserve">INSERISCI L'EVENTUALE QUOTA PER PERSONALE DI SUPPORTO
</t>
        </r>
      </text>
    </comment>
    <comment ref="D10" authorId="0" shapeId="0" xr:uid="{BAEDF88F-2F81-4B33-BF07-7D7F6DFFBC8D}">
      <text>
        <r>
          <rPr>
            <sz val="9"/>
            <color indexed="81"/>
            <rFont val="Tahoma"/>
            <family val="2"/>
          </rPr>
          <t>INSERISCI IL TOTALE DEL CORRISPETTIVO CHE INTENDI CHIEDERE O HAI CONCORDATO COL COMMITTENTE</t>
        </r>
        <r>
          <rPr>
            <b/>
            <sz val="9"/>
            <color indexed="81"/>
            <rFont val="Tahoma"/>
            <family val="2"/>
          </rPr>
          <t xml:space="preserve"> AL NETTO D'IVA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2" authorId="0" shapeId="0" xr:uid="{A42A157E-5FCD-43B9-B038-FBF525652AE8}">
      <text>
        <r>
          <rPr>
            <sz val="11"/>
            <color indexed="81"/>
            <rFont val="Tahoma"/>
            <family val="2"/>
          </rPr>
          <t>COMPILA LE CELLE GIALLE DI QUESTA TABELLA SE VI SONO COSTI INDIRETTI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Antonio Caiazzo</author>
  </authors>
  <commentList>
    <comment ref="C3" authorId="0" shapeId="0" xr:uid="{60B0D4B9-1CB3-48F8-910C-B963047C1D59}">
      <text>
        <r>
          <rPr>
            <sz val="9"/>
            <color indexed="81"/>
            <rFont val="Tahoma"/>
            <family val="2"/>
          </rPr>
          <t xml:space="preserve">INSERISCI LA PERCENTUALE DI SPESE GENERALI DI STRUTTURA SE SUPERIORE AL 7% BASE
</t>
        </r>
      </text>
    </comment>
    <comment ref="C4" authorId="0" shapeId="0" xr:uid="{31624969-8663-455B-8C3B-51C58F051207}">
      <text>
        <r>
          <rPr>
            <sz val="9"/>
            <color indexed="81"/>
            <rFont val="Tahoma"/>
            <family val="2"/>
          </rPr>
          <t xml:space="preserve">INSERISCI LA QUOTA DA RIPARTIRE AL PERSONALE DIRETTAMENTE COINVOLTO
</t>
        </r>
      </text>
    </comment>
    <comment ref="C5" authorId="0" shapeId="0" xr:uid="{6E4A630F-F894-407A-874B-9BE0F1430BE5}">
      <text>
        <r>
          <rPr>
            <sz val="9"/>
            <color indexed="81"/>
            <rFont val="Tahoma"/>
            <family val="2"/>
          </rPr>
          <t xml:space="preserve">INSERISCI L'EVENTUALE QUOTA PER PERSONALE DI SUPPORTO
</t>
        </r>
      </text>
    </comment>
    <comment ref="D10" authorId="0" shapeId="0" xr:uid="{4AD9DAC6-2125-4413-AD54-526583A02945}">
      <text>
        <r>
          <rPr>
            <sz val="9"/>
            <color indexed="81"/>
            <rFont val="Tahoma"/>
            <family val="2"/>
          </rPr>
          <t>INSERISCI IL TOTALE DEL CORRISPETTIVO CHE INTENDI CHIEDERE O HAI CONCORDATO COL COMMITTENTE</t>
        </r>
        <r>
          <rPr>
            <b/>
            <sz val="9"/>
            <color indexed="81"/>
            <rFont val="Tahoma"/>
            <family val="2"/>
          </rPr>
          <t xml:space="preserve"> AL NETTO D'IVA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2" authorId="0" shapeId="0" xr:uid="{F79CF54F-5064-4EE6-8B7A-6EC52AC87CDD}">
      <text>
        <r>
          <rPr>
            <sz val="11"/>
            <color indexed="81"/>
            <rFont val="Tahoma"/>
            <family val="2"/>
          </rPr>
          <t>COMPILA LE CELLE GIALLE DI QUESTA TABELLA SE VI SONO COSTI INDIRETTI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Antonio Caiazzo</author>
  </authors>
  <commentList>
    <comment ref="C3" authorId="0" shapeId="0" xr:uid="{76F20955-F9B8-419B-A387-36A189813EDA}">
      <text>
        <r>
          <rPr>
            <sz val="9"/>
            <color indexed="81"/>
            <rFont val="Tahoma"/>
            <family val="2"/>
          </rPr>
          <t xml:space="preserve">INSERISCI LA PERCENTUALE DI SPESE GENERALI DI STRUTTURA SE SUPERIORE AL 4,25% BASE
</t>
        </r>
      </text>
    </comment>
    <comment ref="C4" authorId="0" shapeId="0" xr:uid="{328E9EAB-D6A4-463E-BEB5-EBAC2184C4F9}">
      <text>
        <r>
          <rPr>
            <sz val="9"/>
            <color indexed="81"/>
            <rFont val="Tahoma"/>
            <family val="2"/>
          </rPr>
          <t xml:space="preserve">INSERISCI LA QUOTA DA RIPARTIRE AL PERSONALE DIRETTAMENTE COINVOLTO
</t>
        </r>
      </text>
    </comment>
    <comment ref="C5" authorId="0" shapeId="0" xr:uid="{53B4E271-8523-46DD-AB39-7532EA3E6500}">
      <text>
        <r>
          <rPr>
            <sz val="9"/>
            <color indexed="81"/>
            <rFont val="Tahoma"/>
            <family val="2"/>
          </rPr>
          <t xml:space="preserve">INSERISCI L'EVENTUALE QUOTA PER PERSONALE DI SUPPORTO
</t>
        </r>
      </text>
    </comment>
    <comment ref="D10" authorId="0" shapeId="0" xr:uid="{D7C97E6F-C056-48B5-94B9-8A9C137F34E8}">
      <text>
        <r>
          <rPr>
            <sz val="9"/>
            <color indexed="81"/>
            <rFont val="Tahoma"/>
            <family val="2"/>
          </rPr>
          <t>INSERISCI IL TOTALE DEL CORRISPETTIVO CHE INTENDI CHIEDERE O HAI CONCORDATO COL COMMITTENTE</t>
        </r>
        <r>
          <rPr>
            <b/>
            <sz val="9"/>
            <color indexed="81"/>
            <rFont val="Tahoma"/>
            <family val="2"/>
          </rPr>
          <t xml:space="preserve"> AL NETTO D'IVA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Antonio Caiazzo</author>
  </authors>
  <commentList>
    <comment ref="C4" authorId="0" shapeId="0" xr:uid="{6E27ECAB-5245-4ADD-9CEA-45875B90FE20}">
      <text>
        <r>
          <rPr>
            <sz val="9"/>
            <color indexed="81"/>
            <rFont val="Tahoma"/>
            <family val="2"/>
          </rPr>
          <t>INSERISCI LA QUOTA DA RIPARTIRE AL PERSONALE DIRETTAMENTE COINVOLTO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5" authorId="0" shapeId="0" xr:uid="{ADAC2ACF-7442-4949-A257-80B2D25A9D66}">
      <text>
        <r>
          <rPr>
            <sz val="9"/>
            <color indexed="81"/>
            <rFont val="Tahoma"/>
            <family val="2"/>
          </rPr>
          <t xml:space="preserve">INSERISCI L'EVENTUALE QUOTA PER PERSONALE DI SUPPORTO
</t>
        </r>
      </text>
    </comment>
    <comment ref="D10" authorId="0" shapeId="0" xr:uid="{AB88DA04-CB86-4CC8-BB4B-8BBA22D97CC7}">
      <text>
        <r>
          <rPr>
            <sz val="9"/>
            <color indexed="81"/>
            <rFont val="Tahoma"/>
            <family val="2"/>
          </rPr>
          <t>INSERISCI IL TOTALE DEL CORRISPETTIVO OTTENUTO APPLICANDO LE TARIFFE ALLE VOCI DI PRESTAZIONI</t>
        </r>
        <r>
          <rPr>
            <b/>
            <sz val="9"/>
            <color indexed="81"/>
            <rFont val="Tahoma"/>
            <family val="2"/>
          </rPr>
          <t xml:space="preserve"> AL NETTO D'IVA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Antonio Caiazzo</author>
  </authors>
  <commentList>
    <comment ref="C4" authorId="0" shapeId="0" xr:uid="{C32572C9-FB7C-4E1A-B650-1ABE8B7DECE4}">
      <text>
        <r>
          <rPr>
            <sz val="9"/>
            <color indexed="81"/>
            <rFont val="Tahoma"/>
            <family val="2"/>
          </rPr>
          <t>INSERISCI LA QUOTA DA RIPARTIRE AL PERSONALE DIRETTAMENTE COINVOLTO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5" authorId="0" shapeId="0" xr:uid="{17022CDC-7349-4F82-AF79-899799A45B9A}">
      <text>
        <r>
          <rPr>
            <sz val="9"/>
            <color indexed="81"/>
            <rFont val="Tahoma"/>
            <family val="2"/>
          </rPr>
          <t>INSERISCI L'EVENTUALE QUOTA PER PERSONALE DI SUPPORTO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0" authorId="0" shapeId="0" xr:uid="{CC7EBBF9-87B7-4290-817F-C37353E202CB}">
      <text>
        <r>
          <rPr>
            <sz val="9"/>
            <color indexed="81"/>
            <rFont val="Tahoma"/>
            <family val="2"/>
          </rPr>
          <t>INSERISCI IL TOTALE DEL CORRISPETTIVO OTTENUTO APPLICANDO LE TARIFFE ALLE VOCI DI PRESTAZIONI</t>
        </r>
        <r>
          <rPr>
            <b/>
            <sz val="9"/>
            <color indexed="81"/>
            <rFont val="Tahoma"/>
            <family val="2"/>
          </rPr>
          <t xml:space="preserve"> AL NETTO D'IVA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<sst xmlns="http://schemas.openxmlformats.org/spreadsheetml/2006/main" count="196" uniqueCount="61">
  <si>
    <t xml:space="preserve">VOCI </t>
  </si>
  <si>
    <r>
      <t xml:space="preserve">- </t>
    </r>
    <r>
      <rPr>
        <b/>
        <sz val="10"/>
        <color theme="1"/>
        <rFont val="Arial"/>
        <family val="2"/>
      </rPr>
      <t>Quota a favore del Bilancio universitario</t>
    </r>
  </si>
  <si>
    <t xml:space="preserve">- Quota a copertura delle spese generali della Struttura </t>
  </si>
  <si>
    <t>Secondo quanto deliberato dalla struttura interessata, su proposta del responsabile scientifico</t>
  </si>
  <si>
    <t xml:space="preserve">Totale finanziamento al netto dell’IVA </t>
  </si>
  <si>
    <r>
      <t xml:space="preserve">Personale: 
- Quota da ripartire a favore del personale docente responsabile e che partecipa all’attività e a favore del personale tecnico-amministrativo della Struttura.
Nel caso di ripartizione a favore del PTAB è possibile prevedere due quote:
. </t>
    </r>
    <r>
      <rPr>
        <sz val="10"/>
        <color theme="1"/>
        <rFont val="Arial"/>
        <family val="2"/>
      </rPr>
      <t>A favore del personale direttamente coinvolto nell’esecuzione del contratto.</t>
    </r>
  </si>
  <si>
    <r>
      <rPr>
        <b/>
        <sz val="10"/>
        <color rgb="FF000000"/>
        <rFont val="Arial"/>
        <family val="2"/>
      </rPr>
      <t>.</t>
    </r>
    <r>
      <rPr>
        <sz val="10"/>
        <color rgb="FF000000"/>
        <rFont val="Arial"/>
        <family val="2"/>
      </rPr>
      <t xml:space="preserve"> A favore del personale di supporto all’esecuzione del contratto stesso (facoltativa).</t>
    </r>
  </si>
  <si>
    <r>
      <t xml:space="preserve">Costi Vivi:
- Quota a copertura dei costi, con  specificazione degli stessi 
</t>
    </r>
    <r>
      <rPr>
        <sz val="10"/>
        <color theme="1"/>
        <rFont val="Arial"/>
        <family val="2"/>
      </rPr>
      <t xml:space="preserve">· Spese d’acquisto e/o ammortamento di apparecchiature tecnico-scientifiche e didattiche, nonché del costo della loro manutenzione in ragione del tempo di utilizzo dedicato alla prestazione;
· Costi per l’impiego dei materiali di consumo;
· Costo derivante da spese di viaggio e di missione del personale necessarie per l’esecuzione della prestazione;
· Costo per l’eventuale utilizzo di locali, attrezzature e servizi esterni all’Università, nonché di prestazioni e collaborazioni eventualmente occorrenti per l’esecuzione delle attività;
· Quota per assegni di ricerca e/o contratti a tempo determinato;
· Quota per eventuali borse di studio ai sensi dell’art.118 del Regolamento d’Ateneo per l’Amministrazione, la Finanza e la Contabilità. </t>
    </r>
  </si>
  <si>
    <r>
      <t> </t>
    </r>
    <r>
      <rPr>
        <b/>
        <sz val="10"/>
        <color theme="1"/>
        <rFont val="Arial"/>
        <family val="2"/>
      </rPr>
      <t xml:space="preserve">Costi Indiretti </t>
    </r>
    <r>
      <rPr>
        <sz val="10"/>
        <color theme="1"/>
        <rFont val="Arial"/>
        <family val="2"/>
      </rPr>
      <t>(vedere tabella Excel seguente)</t>
    </r>
  </si>
  <si>
    <t xml:space="preserve"> Indicazioni percentuali </t>
  </si>
  <si>
    <t>VALORI PERCENTUALI</t>
  </si>
  <si>
    <t>10% (fisso)</t>
  </si>
  <si>
    <t>0% (fisso)</t>
  </si>
  <si>
    <t>VALORI IN €</t>
  </si>
  <si>
    <t>CORRISPETTIVO PER PRESTAZIONE</t>
  </si>
  <si>
    <t>15% (fisso)</t>
  </si>
  <si>
    <t>≤20%</t>
  </si>
  <si>
    <t>metri</t>
  </si>
  <si>
    <t>costo al mq</t>
  </si>
  <si>
    <t>totale</t>
  </si>
  <si>
    <t>GG</t>
  </si>
  <si>
    <t>Giorni di utilizzo</t>
  </si>
  <si>
    <t>% utilizzo</t>
  </si>
  <si>
    <t xml:space="preserve">imponibile </t>
  </si>
  <si>
    <t>iva</t>
  </si>
  <si>
    <t>Consumi elettrici</t>
  </si>
  <si>
    <t>Laboratori di ricerca</t>
  </si>
  <si>
    <t>Segreteria Amministrativa</t>
  </si>
  <si>
    <t>Acqua</t>
  </si>
  <si>
    <t>Riscaldamento*</t>
  </si>
  <si>
    <t>Pulizie</t>
  </si>
  <si>
    <t>Condizionamento**</t>
  </si>
  <si>
    <t>Totale generale</t>
  </si>
  <si>
    <t>* per 8 mesi all'anno</t>
  </si>
  <si>
    <t>**per 4 mesi all'anno</t>
  </si>
  <si>
    <t>Costi Indiretti</t>
  </si>
  <si>
    <t>20% (fisso)</t>
  </si>
  <si>
    <r>
      <t xml:space="preserve">Altre voci: 
</t>
    </r>
    <r>
      <rPr>
        <sz val="10"/>
        <color theme="1"/>
        <rFont val="Arial"/>
        <family val="2"/>
      </rPr>
      <t xml:space="preserve">- Quota a copertura dei costi, con eventuale specificazione degli stessi 
- Quota per eventuali  assegni di ricerca 
- Quota per eventuali contratti a tempo determinato 
- Quota per eventuali borse di studio 
-Quota per acquisto strumentazione
- Altro </t>
    </r>
  </si>
  <si>
    <t>5% (fisso)</t>
  </si>
  <si>
    <t>25% (fisso)</t>
  </si>
  <si>
    <t>50% ≤ x ≤ 75%</t>
  </si>
  <si>
    <t xml:space="preserve">≥ 7% </t>
  </si>
  <si>
    <t>20%&lt; x ≤30%</t>
  </si>
  <si>
    <t xml:space="preserve">  </t>
  </si>
  <si>
    <t xml:space="preserve">≥ 4,25% </t>
  </si>
  <si>
    <t>≤25%</t>
  </si>
  <si>
    <t>25% &lt; x ≤ 30%</t>
  </si>
  <si>
    <t>40% ≤ x ≤ 45%</t>
  </si>
  <si>
    <t>Scegli il foglio di lavoro in base al tipo di contratto individuato:</t>
  </si>
  <si>
    <t>CONTRATTO DI RICERCA</t>
  </si>
  <si>
    <t>Ricerca o Servizio tipo A</t>
  </si>
  <si>
    <t>Ricerca o Servizio tipo C</t>
  </si>
  <si>
    <t>Ricerca o Servizio tipo B</t>
  </si>
  <si>
    <t>CONTRATTO DI SERVIZIO</t>
  </si>
  <si>
    <t>Consulenza</t>
  </si>
  <si>
    <t>CONTRATTO PER ATTIVITA' DI CONSULENZA</t>
  </si>
  <si>
    <t>CONTRATTO CON INSERIMENTO VOCI A TARIFFARIO</t>
  </si>
  <si>
    <t>Tariffario A</t>
  </si>
  <si>
    <t>Tariffario B</t>
  </si>
  <si>
    <t>Compila solo le celle di colore giallo come da indicazione delle note</t>
  </si>
  <si>
    <t>Utilizza le voci in "VALORI PERCENTUALI" e "VALORI IN €" come calcolate dalle formule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</si>
</sst>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_-&quot;€&quot;\ * #,##0.00_-;\-&quot;€&quot;\ * #,##0.00_-;_-&quot;€&quot;\ * &quot;-&quot;??_-;_-@_-"/>
  </numFmts>
  <fonts count="2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b/>
      <sz val="10"/>
      <name val="Arial"/>
      <family val="2"/>
    </font>
    <font>
      <b/>
      <sz val="10"/>
      <color rgb="FF000000"/>
      <name val="Arial"/>
      <family val="2"/>
    </font>
    <font>
      <sz val="10"/>
      <name val="Arial"/>
      <family val="2"/>
    </font>
    <font>
      <b/>
      <sz val="10"/>
      <color indexed="10"/>
      <name val="Arial"/>
      <family val="2"/>
    </font>
    <font>
      <sz val="1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4"/>
      <color theme="1"/>
      <name val="Arial"/>
      <family val="2"/>
    </font>
    <font>
      <b/>
      <sz val="12"/>
      <color rgb="FF660000"/>
      <name val="Arial"/>
      <family val="2"/>
    </font>
    <font>
      <sz val="11"/>
      <color theme="1"/>
      <name val="Arial"/>
      <family val="2"/>
    </font>
    <font>
      <sz val="14"/>
      <color theme="1"/>
      <name val="Arial"/>
      <family val="2"/>
    </font>
    <font>
      <sz val="11"/>
      <color indexed="81"/>
      <name val="Tahoma"/>
      <family val="2"/>
    </font>
    <font>
      <sz val="12"/>
      <color indexed="81"/>
      <name val="Tahoma"/>
      <family val="2"/>
    </font>
    <font>
      <b/>
      <sz val="12"/>
      <color indexed="81"/>
      <name val="Tahoma"/>
      <family val="2"/>
    </font>
    <font>
      <b/>
      <sz val="18"/>
      <color theme="1"/>
      <name val="Arial"/>
      <family val="2"/>
    </font>
    <font>
      <b/>
      <sz val="22"/>
      <color theme="1"/>
      <name val="Arial"/>
      <family val="2"/>
    </font>
    <font>
      <b/>
      <sz val="48"/>
      <color theme="1"/>
      <name val="Arial"/>
      <family val="2"/>
    </font>
    <font>
      <sz val="12"/>
      <color theme="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AFAD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21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5" fontId="6" fillId="0" borderId="0" applyFont="0" applyFill="0" applyBorder="0" applyAlignment="0" applyProtection="0"/>
  </cellStyleXfs>
  <cellXfs count="121">
    <xf numFmtId="0" fontId="0" fillId="0" borderId="0" xfId="0"/>
    <xf numFmtId="10" fontId="11" fillId="5" borderId="5" xfId="0" applyNumberFormat="1" applyFont="1" applyFill="1" applyBorder="1" applyAlignment="1" applyProtection="1">
      <alignment horizontal="center" vertical="center" wrapText="1"/>
      <protection locked="0"/>
    </xf>
    <xf numFmtId="164" fontId="14" fillId="5" borderId="2" xfId="0" applyNumberFormat="1" applyFont="1" applyFill="1" applyBorder="1" applyAlignment="1" applyProtection="1">
      <alignment horizontal="center" vertical="center"/>
      <protection locked="0"/>
    </xf>
    <xf numFmtId="0" fontId="13" fillId="0" borderId="20" xfId="0" applyFont="1" applyBorder="1" applyProtection="1">
      <protection locked="0"/>
    </xf>
    <xf numFmtId="0" fontId="13" fillId="5" borderId="22" xfId="0" applyFont="1" applyFill="1" applyBorder="1" applyProtection="1">
      <protection locked="0"/>
    </xf>
    <xf numFmtId="0" fontId="13" fillId="0" borderId="23" xfId="0" applyFont="1" applyBorder="1" applyProtection="1">
      <protection locked="0"/>
    </xf>
    <xf numFmtId="0" fontId="13" fillId="0" borderId="24" xfId="0" applyFont="1" applyBorder="1" applyProtection="1">
      <protection locked="0"/>
    </xf>
    <xf numFmtId="0" fontId="13" fillId="0" borderId="21" xfId="0" applyFont="1" applyBorder="1" applyProtection="1">
      <protection locked="0"/>
    </xf>
    <xf numFmtId="0" fontId="13" fillId="0" borderId="9" xfId="0" applyFont="1" applyBorder="1" applyProtection="1">
      <protection locked="0"/>
    </xf>
    <xf numFmtId="0" fontId="13" fillId="5" borderId="8" xfId="0" applyFont="1" applyFill="1" applyBorder="1" applyProtection="1">
      <protection locked="0"/>
    </xf>
    <xf numFmtId="0" fontId="13" fillId="0" borderId="12" xfId="0" applyFont="1" applyBorder="1" applyProtection="1">
      <protection locked="0"/>
    </xf>
    <xf numFmtId="0" fontId="13" fillId="0" borderId="16" xfId="0" applyFont="1" applyBorder="1" applyProtection="1">
      <protection locked="0"/>
    </xf>
    <xf numFmtId="0" fontId="13" fillId="0" borderId="14" xfId="0" applyFont="1" applyBorder="1" applyProtection="1">
      <protection locked="0"/>
    </xf>
    <xf numFmtId="10" fontId="11" fillId="6" borderId="5" xfId="0" applyNumberFormat="1" applyFont="1" applyFill="1" applyBorder="1" applyAlignment="1" applyProtection="1">
      <alignment horizontal="center" vertical="center" wrapText="1"/>
      <protection locked="0"/>
    </xf>
    <xf numFmtId="10" fontId="11" fillId="3" borderId="5" xfId="0" applyNumberFormat="1" applyFont="1" applyFill="1" applyBorder="1" applyAlignment="1">
      <alignment horizontal="center" vertical="center" wrapText="1"/>
    </xf>
    <xf numFmtId="0" fontId="12" fillId="7" borderId="5" xfId="0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 wrapText="1"/>
    </xf>
    <xf numFmtId="0" fontId="13" fillId="0" borderId="0" xfId="0" applyFont="1"/>
    <xf numFmtId="0" fontId="1" fillId="8" borderId="3" xfId="0" applyFont="1" applyFill="1" applyBorder="1" applyAlignment="1">
      <alignment horizontal="justify" vertical="center" wrapText="1"/>
    </xf>
    <xf numFmtId="9" fontId="11" fillId="8" borderId="5" xfId="0" applyNumberFormat="1" applyFont="1" applyFill="1" applyBorder="1" applyAlignment="1">
      <alignment horizontal="center" vertical="center" wrapText="1"/>
    </xf>
    <xf numFmtId="164" fontId="11" fillId="2" borderId="5" xfId="0" applyNumberFormat="1" applyFont="1" applyFill="1" applyBorder="1" applyAlignment="1">
      <alignment horizontal="center" vertical="center" wrapText="1"/>
    </xf>
    <xf numFmtId="0" fontId="2" fillId="8" borderId="3" xfId="0" applyFont="1" applyFill="1" applyBorder="1" applyAlignment="1">
      <alignment horizontal="justify" vertical="center" wrapText="1"/>
    </xf>
    <xf numFmtId="0" fontId="2" fillId="8" borderId="4" xfId="0" applyFont="1" applyFill="1" applyBorder="1" applyAlignment="1">
      <alignment horizontal="justify" vertical="center" wrapText="1"/>
    </xf>
    <xf numFmtId="10" fontId="11" fillId="4" borderId="5" xfId="0" applyNumberFormat="1" applyFont="1" applyFill="1" applyBorder="1" applyAlignment="1">
      <alignment horizontal="center" vertical="center" wrapText="1"/>
    </xf>
    <xf numFmtId="164" fontId="11" fillId="4" borderId="5" xfId="0" applyNumberFormat="1" applyFont="1" applyFill="1" applyBorder="1" applyAlignment="1">
      <alignment horizontal="center" vertical="center" wrapText="1"/>
    </xf>
    <xf numFmtId="0" fontId="3" fillId="8" borderId="4" xfId="0" applyFont="1" applyFill="1" applyBorder="1" applyAlignment="1">
      <alignment horizontal="justify" vertical="center" wrapText="1"/>
    </xf>
    <xf numFmtId="0" fontId="2" fillId="8" borderId="5" xfId="0" applyFont="1" applyFill="1" applyBorder="1" applyAlignment="1">
      <alignment horizontal="justify" vertical="center" wrapText="1"/>
    </xf>
    <xf numFmtId="9" fontId="2" fillId="8" borderId="5" xfId="0" applyNumberFormat="1" applyFont="1" applyFill="1" applyBorder="1" applyAlignment="1">
      <alignment horizontal="center" vertical="center" wrapText="1"/>
    </xf>
    <xf numFmtId="0" fontId="4" fillId="8" borderId="5" xfId="0" applyFont="1" applyFill="1" applyBorder="1" applyAlignment="1">
      <alignment vertical="center" wrapText="1"/>
    </xf>
    <xf numFmtId="10" fontId="11" fillId="0" borderId="5" xfId="0" applyNumberFormat="1" applyFont="1" applyBorder="1" applyAlignment="1">
      <alignment horizontal="center" vertical="center" wrapText="1"/>
    </xf>
    <xf numFmtId="0" fontId="4" fillId="7" borderId="26" xfId="0" applyFont="1" applyFill="1" applyBorder="1" applyAlignment="1">
      <alignment horizontal="center" vertical="center"/>
    </xf>
    <xf numFmtId="0" fontId="13" fillId="7" borderId="20" xfId="0" applyFont="1" applyFill="1" applyBorder="1" applyAlignment="1">
      <alignment vertical="center"/>
    </xf>
    <xf numFmtId="165" fontId="6" fillId="7" borderId="9" xfId="1" applyFont="1" applyFill="1" applyBorder="1" applyAlignment="1" applyProtection="1">
      <alignment vertical="center"/>
    </xf>
    <xf numFmtId="0" fontId="13" fillId="7" borderId="9" xfId="0" applyFont="1" applyFill="1" applyBorder="1" applyAlignment="1">
      <alignment vertical="center"/>
    </xf>
    <xf numFmtId="165" fontId="6" fillId="7" borderId="10" xfId="1" applyFont="1" applyFill="1" applyBorder="1" applyAlignment="1" applyProtection="1">
      <alignment vertical="center"/>
    </xf>
    <xf numFmtId="0" fontId="13" fillId="7" borderId="27" xfId="0" applyFont="1" applyFill="1" applyBorder="1" applyAlignment="1">
      <alignment horizontal="center" vertical="center"/>
    </xf>
    <xf numFmtId="0" fontId="4" fillId="7" borderId="21" xfId="0" applyFont="1" applyFill="1" applyBorder="1" applyAlignment="1">
      <alignment horizontal="center" vertical="center"/>
    </xf>
    <xf numFmtId="165" fontId="4" fillId="7" borderId="14" xfId="1" applyFont="1" applyFill="1" applyBorder="1" applyAlignment="1" applyProtection="1">
      <alignment horizontal="center" vertical="center"/>
    </xf>
    <xf numFmtId="0" fontId="4" fillId="7" borderId="14" xfId="0" applyFont="1" applyFill="1" applyBorder="1" applyAlignment="1">
      <alignment horizontal="center" vertical="center" wrapText="1"/>
    </xf>
    <xf numFmtId="0" fontId="4" fillId="7" borderId="14" xfId="0" applyFont="1" applyFill="1" applyBorder="1" applyAlignment="1">
      <alignment horizontal="center" vertical="center"/>
    </xf>
    <xf numFmtId="165" fontId="4" fillId="7" borderId="15" xfId="1" applyFont="1" applyFill="1" applyBorder="1" applyAlignment="1" applyProtection="1">
      <alignment horizontal="center" vertical="center"/>
    </xf>
    <xf numFmtId="0" fontId="4" fillId="8" borderId="26" xfId="0" applyFont="1" applyFill="1" applyBorder="1" applyAlignment="1">
      <alignment horizontal="center"/>
    </xf>
    <xf numFmtId="0" fontId="13" fillId="0" borderId="20" xfId="0" applyFont="1" applyBorder="1"/>
    <xf numFmtId="165" fontId="6" fillId="0" borderId="9" xfId="1" applyFont="1" applyBorder="1" applyProtection="1"/>
    <xf numFmtId="0" fontId="13" fillId="0" borderId="9" xfId="0" applyFont="1" applyBorder="1"/>
    <xf numFmtId="165" fontId="6" fillId="0" borderId="10" xfId="1" applyFont="1" applyBorder="1" applyProtection="1"/>
    <xf numFmtId="0" fontId="13" fillId="8" borderId="28" xfId="0" applyFont="1" applyFill="1" applyBorder="1" applyAlignment="1">
      <alignment horizontal="center"/>
    </xf>
    <xf numFmtId="165" fontId="6" fillId="0" borderId="8" xfId="1" applyFont="1" applyBorder="1" applyProtection="1"/>
    <xf numFmtId="0" fontId="13" fillId="0" borderId="8" xfId="0" applyFont="1" applyBorder="1"/>
    <xf numFmtId="165" fontId="6" fillId="0" borderId="11" xfId="1" applyFont="1" applyBorder="1" applyProtection="1"/>
    <xf numFmtId="0" fontId="6" fillId="8" borderId="28" xfId="0" applyFont="1" applyFill="1" applyBorder="1" applyAlignment="1">
      <alignment horizontal="center"/>
    </xf>
    <xf numFmtId="0" fontId="13" fillId="8" borderId="29" xfId="0" applyFont="1" applyFill="1" applyBorder="1" applyAlignment="1">
      <alignment horizontal="center"/>
    </xf>
    <xf numFmtId="0" fontId="13" fillId="0" borderId="23" xfId="0" applyFont="1" applyBorder="1"/>
    <xf numFmtId="165" fontId="6" fillId="0" borderId="12" xfId="1" applyFont="1" applyBorder="1" applyProtection="1"/>
    <xf numFmtId="0" fontId="13" fillId="0" borderId="12" xfId="0" applyFont="1" applyBorder="1"/>
    <xf numFmtId="165" fontId="6" fillId="0" borderId="13" xfId="1" applyFont="1" applyBorder="1" applyProtection="1"/>
    <xf numFmtId="0" fontId="4" fillId="8" borderId="30" xfId="0" applyFont="1" applyFill="1" applyBorder="1" applyAlignment="1">
      <alignment horizontal="center"/>
    </xf>
    <xf numFmtId="165" fontId="6" fillId="0" borderId="16" xfId="1" applyFont="1" applyBorder="1" applyProtection="1"/>
    <xf numFmtId="0" fontId="13" fillId="0" borderId="16" xfId="0" applyFont="1" applyBorder="1"/>
    <xf numFmtId="165" fontId="6" fillId="0" borderId="17" xfId="1" applyFont="1" applyBorder="1" applyProtection="1"/>
    <xf numFmtId="0" fontId="13" fillId="8" borderId="27" xfId="0" applyFont="1" applyFill="1" applyBorder="1" applyAlignment="1">
      <alignment horizontal="center"/>
    </xf>
    <xf numFmtId="165" fontId="6" fillId="0" borderId="14" xfId="1" applyFont="1" applyBorder="1" applyProtection="1"/>
    <xf numFmtId="0" fontId="13" fillId="0" borderId="14" xfId="0" applyFont="1" applyBorder="1"/>
    <xf numFmtId="165" fontId="6" fillId="0" borderId="15" xfId="1" applyFont="1" applyBorder="1" applyProtection="1"/>
    <xf numFmtId="0" fontId="4" fillId="8" borderId="32" xfId="0" applyFont="1" applyFill="1" applyBorder="1" applyAlignment="1">
      <alignment horizontal="center"/>
    </xf>
    <xf numFmtId="0" fontId="13" fillId="8" borderId="33" xfId="0" applyFont="1" applyFill="1" applyBorder="1" applyAlignment="1">
      <alignment horizontal="center"/>
    </xf>
    <xf numFmtId="0" fontId="6" fillId="8" borderId="33" xfId="0" applyFont="1" applyFill="1" applyBorder="1" applyAlignment="1">
      <alignment horizontal="center"/>
    </xf>
    <xf numFmtId="0" fontId="13" fillId="8" borderId="34" xfId="0" applyFont="1" applyFill="1" applyBorder="1" applyAlignment="1">
      <alignment horizontal="center"/>
    </xf>
    <xf numFmtId="0" fontId="4" fillId="8" borderId="3" xfId="0" applyFont="1" applyFill="1" applyBorder="1" applyAlignment="1">
      <alignment horizontal="center"/>
    </xf>
    <xf numFmtId="0" fontId="13" fillId="0" borderId="31" xfId="0" applyFont="1" applyBorder="1"/>
    <xf numFmtId="165" fontId="8" fillId="3" borderId="5" xfId="1" applyFont="1" applyFill="1" applyBorder="1" applyAlignment="1" applyProtection="1">
      <alignment horizontal="center" vertical="center"/>
    </xf>
    <xf numFmtId="165" fontId="7" fillId="0" borderId="25" xfId="1" applyFont="1" applyBorder="1" applyProtection="1"/>
    <xf numFmtId="0" fontId="13" fillId="0" borderId="18" xfId="0" applyFont="1" applyBorder="1"/>
    <xf numFmtId="165" fontId="6" fillId="0" borderId="18" xfId="1" applyFont="1" applyBorder="1" applyProtection="1"/>
    <xf numFmtId="165" fontId="6" fillId="0" borderId="19" xfId="1" applyFont="1" applyBorder="1" applyProtection="1"/>
    <xf numFmtId="0" fontId="13" fillId="0" borderId="0" xfId="0" applyFont="1" applyAlignment="1">
      <alignment horizontal="center"/>
    </xf>
    <xf numFmtId="0" fontId="13" fillId="7" borderId="20" xfId="0" applyFont="1" applyFill="1" applyBorder="1"/>
    <xf numFmtId="165" fontId="6" fillId="7" borderId="9" xfId="1" applyFont="1" applyFill="1" applyBorder="1" applyProtection="1"/>
    <xf numFmtId="0" fontId="13" fillId="7" borderId="9" xfId="0" applyFont="1" applyFill="1" applyBorder="1"/>
    <xf numFmtId="165" fontId="6" fillId="7" borderId="10" xfId="1" applyFont="1" applyFill="1" applyBorder="1" applyProtection="1"/>
    <xf numFmtId="0" fontId="13" fillId="7" borderId="27" xfId="0" applyFont="1" applyFill="1" applyBorder="1" applyAlignment="1">
      <alignment horizontal="center"/>
    </xf>
    <xf numFmtId="0" fontId="4" fillId="7" borderId="21" xfId="0" applyFont="1" applyFill="1" applyBorder="1" applyAlignment="1">
      <alignment horizontal="center"/>
    </xf>
    <xf numFmtId="165" fontId="4" fillId="7" borderId="14" xfId="1" applyFont="1" applyFill="1" applyBorder="1" applyAlignment="1" applyProtection="1">
      <alignment horizontal="center"/>
    </xf>
    <xf numFmtId="0" fontId="4" fillId="7" borderId="14" xfId="0" applyFont="1" applyFill="1" applyBorder="1" applyAlignment="1">
      <alignment horizontal="center" wrapText="1"/>
    </xf>
    <xf numFmtId="0" fontId="4" fillId="7" borderId="14" xfId="0" applyFont="1" applyFill="1" applyBorder="1" applyAlignment="1">
      <alignment horizontal="center"/>
    </xf>
    <xf numFmtId="165" fontId="4" fillId="7" borderId="15" xfId="1" applyFont="1" applyFill="1" applyBorder="1" applyAlignment="1" applyProtection="1">
      <alignment horizontal="center"/>
    </xf>
    <xf numFmtId="10" fontId="2" fillId="3" borderId="5" xfId="0" applyNumberFormat="1" applyFont="1" applyFill="1" applyBorder="1" applyAlignment="1">
      <alignment horizontal="center" vertical="center" wrapText="1"/>
    </xf>
    <xf numFmtId="164" fontId="2" fillId="2" borderId="5" xfId="0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0" fontId="13" fillId="0" borderId="5" xfId="0" applyFont="1" applyBorder="1" applyAlignment="1">
      <alignment vertical="center" wrapText="1"/>
    </xf>
    <xf numFmtId="0" fontId="18" fillId="0" borderId="0" xfId="0" applyFont="1"/>
    <xf numFmtId="0" fontId="18" fillId="0" borderId="0" xfId="0" applyFont="1" applyAlignment="1">
      <alignment vertical="center"/>
    </xf>
    <xf numFmtId="0" fontId="21" fillId="0" borderId="35" xfId="0" applyFont="1" applyBorder="1" applyAlignment="1">
      <alignment horizontal="center" vertical="center"/>
    </xf>
    <xf numFmtId="0" fontId="20" fillId="10" borderId="1" xfId="0" applyFont="1" applyFill="1" applyBorder="1" applyAlignment="1">
      <alignment horizontal="center" vertical="center"/>
    </xf>
    <xf numFmtId="0" fontId="20" fillId="5" borderId="1" xfId="0" applyFont="1" applyFill="1" applyBorder="1" applyAlignment="1">
      <alignment horizontal="center" vertical="center"/>
    </xf>
    <xf numFmtId="0" fontId="21" fillId="0" borderId="36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21" fillId="0" borderId="17" xfId="0" applyFont="1" applyBorder="1" applyAlignment="1">
      <alignment horizontal="center" vertical="center"/>
    </xf>
    <xf numFmtId="0" fontId="21" fillId="0" borderId="15" xfId="0" applyFont="1" applyBorder="1" applyAlignment="1">
      <alignment horizontal="center" vertical="center"/>
    </xf>
    <xf numFmtId="0" fontId="20" fillId="9" borderId="40" xfId="0" applyFont="1" applyFill="1" applyBorder="1" applyAlignment="1">
      <alignment horizontal="center" vertical="center"/>
    </xf>
    <xf numFmtId="0" fontId="20" fillId="9" borderId="37" xfId="0" applyFont="1" applyFill="1" applyBorder="1" applyAlignment="1">
      <alignment horizontal="center" vertical="center"/>
    </xf>
    <xf numFmtId="0" fontId="20" fillId="9" borderId="39" xfId="0" applyFont="1" applyFill="1" applyBorder="1" applyAlignment="1">
      <alignment horizontal="center" vertical="center"/>
    </xf>
    <xf numFmtId="0" fontId="19" fillId="5" borderId="35" xfId="0" applyFont="1" applyFill="1" applyBorder="1" applyAlignment="1">
      <alignment horizontal="center" vertical="center"/>
    </xf>
    <xf numFmtId="0" fontId="19" fillId="5" borderId="36" xfId="0" applyFont="1" applyFill="1" applyBorder="1" applyAlignment="1">
      <alignment horizontal="center" vertical="center"/>
    </xf>
    <xf numFmtId="0" fontId="19" fillId="10" borderId="35" xfId="0" applyFont="1" applyFill="1" applyBorder="1" applyAlignment="1">
      <alignment horizontal="center" vertical="center"/>
    </xf>
    <xf numFmtId="0" fontId="19" fillId="10" borderId="36" xfId="0" applyFont="1" applyFill="1" applyBorder="1" applyAlignment="1">
      <alignment horizontal="center" vertical="center"/>
    </xf>
    <xf numFmtId="0" fontId="19" fillId="9" borderId="41" xfId="0" applyFont="1" applyFill="1" applyBorder="1" applyAlignment="1">
      <alignment horizontal="center" vertical="center"/>
    </xf>
    <xf numFmtId="0" fontId="19" fillId="9" borderId="38" xfId="0" applyFont="1" applyFill="1" applyBorder="1" applyAlignment="1">
      <alignment horizontal="center" vertical="center"/>
    </xf>
    <xf numFmtId="0" fontId="21" fillId="0" borderId="32" xfId="0" applyFont="1" applyBorder="1" applyAlignment="1">
      <alignment horizontal="center" vertical="center"/>
    </xf>
    <xf numFmtId="0" fontId="21" fillId="0" borderId="33" xfId="0" applyFont="1" applyBorder="1" applyAlignment="1">
      <alignment horizontal="center" vertical="center"/>
    </xf>
    <xf numFmtId="0" fontId="21" fillId="0" borderId="34" xfId="0" applyFont="1" applyBorder="1" applyAlignment="1">
      <alignment horizontal="center" vertical="center"/>
    </xf>
    <xf numFmtId="0" fontId="21" fillId="0" borderId="42" xfId="0" applyFont="1" applyBorder="1" applyAlignment="1">
      <alignment horizontal="center" vertical="center"/>
    </xf>
    <xf numFmtId="0" fontId="21" fillId="0" borderId="43" xfId="0" applyFont="1" applyBorder="1" applyAlignment="1">
      <alignment horizontal="center" vertical="center"/>
    </xf>
    <xf numFmtId="9" fontId="11" fillId="8" borderId="7" xfId="0" applyNumberFormat="1" applyFont="1" applyFill="1" applyBorder="1" applyAlignment="1">
      <alignment horizontal="center" vertical="center" wrapText="1"/>
    </xf>
    <xf numFmtId="9" fontId="11" fillId="8" borderId="3" xfId="0" applyNumberFormat="1" applyFont="1" applyFill="1" applyBorder="1" applyAlignment="1">
      <alignment horizontal="center" vertical="center" wrapText="1"/>
    </xf>
    <xf numFmtId="0" fontId="14" fillId="8" borderId="1" xfId="0" applyFont="1" applyFill="1" applyBorder="1" applyAlignment="1">
      <alignment horizontal="center" vertical="center"/>
    </xf>
    <xf numFmtId="0" fontId="14" fillId="8" borderId="6" xfId="0" applyFont="1" applyFill="1" applyBorder="1" applyAlignment="1">
      <alignment horizontal="center" vertical="center"/>
    </xf>
    <xf numFmtId="9" fontId="2" fillId="8" borderId="7" xfId="0" applyNumberFormat="1" applyFont="1" applyFill="1" applyBorder="1" applyAlignment="1">
      <alignment horizontal="center" vertical="center" wrapText="1"/>
    </xf>
    <xf numFmtId="9" fontId="2" fillId="8" borderId="3" xfId="0" applyNumberFormat="1" applyFont="1" applyFill="1" applyBorder="1" applyAlignment="1">
      <alignment horizontal="center" vertical="center" wrapText="1"/>
    </xf>
  </cellXfs>
  <cellStyles count="2">
    <cellStyle name="Euro" xfId="1" xr:uid="{55C81DEA-9CF2-46DF-BC37-90D587B24019}"/>
    <cellStyle name="Normale" xfId="0" builtinId="0"/>
  </cellStyles>
  <dxfs count="45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AFAD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74A31C-347B-46AE-ABA1-EA8F77B43EC4}">
  <dimension ref="A1:C14"/>
  <sheetViews>
    <sheetView topLeftCell="A25" workbookViewId="0">
      <selection activeCell="B11" sqref="B11"/>
    </sheetView>
  </sheetViews>
  <sheetFormatPr defaultRowHeight="23.25" x14ac:dyDescent="0.35"/>
  <cols>
    <col min="1" max="1" width="37.85546875" style="90" customWidth="1"/>
    <col min="2" max="2" width="106.5703125" style="90" customWidth="1"/>
    <col min="3" max="3" width="62.140625" style="90" customWidth="1"/>
  </cols>
  <sheetData>
    <row r="1" spans="1:3" ht="60.6" customHeight="1" thickBot="1" x14ac:dyDescent="0.3">
      <c r="A1" s="101">
        <v>1</v>
      </c>
      <c r="B1" s="108" t="s">
        <v>48</v>
      </c>
      <c r="C1" s="109"/>
    </row>
    <row r="2" spans="1:3" ht="21.6" customHeight="1" x14ac:dyDescent="0.25">
      <c r="A2" s="102"/>
      <c r="B2" s="110" t="s">
        <v>49</v>
      </c>
      <c r="C2" s="96" t="s">
        <v>50</v>
      </c>
    </row>
    <row r="3" spans="1:3" ht="21.6" customHeight="1" x14ac:dyDescent="0.25">
      <c r="A3" s="102"/>
      <c r="B3" s="111"/>
      <c r="C3" s="97" t="s">
        <v>52</v>
      </c>
    </row>
    <row r="4" spans="1:3" ht="21.6" customHeight="1" thickBot="1" x14ac:dyDescent="0.3">
      <c r="A4" s="102"/>
      <c r="B4" s="112"/>
      <c r="C4" s="98" t="s">
        <v>51</v>
      </c>
    </row>
    <row r="5" spans="1:3" ht="21.6" customHeight="1" x14ac:dyDescent="0.25">
      <c r="A5" s="102"/>
      <c r="B5" s="113" t="s">
        <v>53</v>
      </c>
      <c r="C5" s="99" t="s">
        <v>50</v>
      </c>
    </row>
    <row r="6" spans="1:3" ht="21.6" customHeight="1" x14ac:dyDescent="0.25">
      <c r="A6" s="102"/>
      <c r="B6" s="111"/>
      <c r="C6" s="97" t="s">
        <v>52</v>
      </c>
    </row>
    <row r="7" spans="1:3" ht="21.6" customHeight="1" thickBot="1" x14ac:dyDescent="0.3">
      <c r="A7" s="102"/>
      <c r="B7" s="114"/>
      <c r="C7" s="100" t="s">
        <v>51</v>
      </c>
    </row>
    <row r="8" spans="1:3" ht="21.6" customHeight="1" thickBot="1" x14ac:dyDescent="0.3">
      <c r="A8" s="102"/>
      <c r="B8" s="92" t="s">
        <v>55</v>
      </c>
      <c r="C8" s="95" t="s">
        <v>54</v>
      </c>
    </row>
    <row r="9" spans="1:3" ht="21.6" customHeight="1" x14ac:dyDescent="0.25">
      <c r="A9" s="102"/>
      <c r="B9" s="110" t="s">
        <v>56</v>
      </c>
      <c r="C9" s="96" t="s">
        <v>57</v>
      </c>
    </row>
    <row r="10" spans="1:3" ht="21.6" customHeight="1" thickBot="1" x14ac:dyDescent="0.3">
      <c r="A10" s="103"/>
      <c r="B10" s="112"/>
      <c r="C10" s="98" t="s">
        <v>58</v>
      </c>
    </row>
    <row r="11" spans="1:3" ht="24" thickBot="1" x14ac:dyDescent="0.4"/>
    <row r="12" spans="1:3" ht="74.099999999999994" customHeight="1" thickBot="1" x14ac:dyDescent="0.3">
      <c r="A12" s="94">
        <v>2</v>
      </c>
      <c r="B12" s="104" t="s">
        <v>59</v>
      </c>
      <c r="C12" s="105"/>
    </row>
    <row r="13" spans="1:3" ht="24" thickBot="1" x14ac:dyDescent="0.3">
      <c r="A13" s="91"/>
      <c r="B13" s="91"/>
      <c r="C13" s="91"/>
    </row>
    <row r="14" spans="1:3" ht="78" customHeight="1" thickBot="1" x14ac:dyDescent="0.3">
      <c r="A14" s="93">
        <v>3</v>
      </c>
      <c r="B14" s="106" t="s">
        <v>60</v>
      </c>
      <c r="C14" s="107"/>
    </row>
  </sheetData>
  <mergeCells count="7">
    <mergeCell ref="A1:A10"/>
    <mergeCell ref="B12:C12"/>
    <mergeCell ref="B14:C14"/>
    <mergeCell ref="B1:C1"/>
    <mergeCell ref="B2:B4"/>
    <mergeCell ref="B5:B7"/>
    <mergeCell ref="B9:B1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7"/>
  <sheetViews>
    <sheetView zoomScale="90" zoomScaleNormal="90" workbookViewId="0">
      <selection activeCell="F6" sqref="F6"/>
    </sheetView>
  </sheetViews>
  <sheetFormatPr defaultColWidth="8.7109375" defaultRowHeight="14.25" x14ac:dyDescent="0.2"/>
  <cols>
    <col min="1" max="1" width="71.42578125" style="17" customWidth="1"/>
    <col min="2" max="2" width="26.7109375" style="17" customWidth="1"/>
    <col min="3" max="3" width="24" style="17" customWidth="1"/>
    <col min="4" max="4" width="21.5703125" style="17" customWidth="1"/>
    <col min="5" max="5" width="8.7109375" style="17"/>
    <col min="6" max="10" width="11.85546875" style="17" customWidth="1"/>
    <col min="11" max="16384" width="8.7109375" style="17"/>
  </cols>
  <sheetData>
    <row r="1" spans="1:10" ht="16.5" thickBot="1" x14ac:dyDescent="0.25">
      <c r="A1" s="15" t="s">
        <v>0</v>
      </c>
      <c r="B1" s="16" t="s">
        <v>9</v>
      </c>
      <c r="C1" s="16" t="s">
        <v>10</v>
      </c>
      <c r="D1" s="16" t="s">
        <v>13</v>
      </c>
    </row>
    <row r="2" spans="1:10" ht="30" customHeight="1" thickBot="1" x14ac:dyDescent="0.25">
      <c r="A2" s="18" t="s">
        <v>1</v>
      </c>
      <c r="B2" s="19" t="s">
        <v>11</v>
      </c>
      <c r="C2" s="14">
        <v>0.1</v>
      </c>
      <c r="D2" s="20">
        <f>+$D$10*C2</f>
        <v>0</v>
      </c>
    </row>
    <row r="3" spans="1:10" ht="30" customHeight="1" thickBot="1" x14ac:dyDescent="0.25">
      <c r="A3" s="21" t="s">
        <v>2</v>
      </c>
      <c r="B3" s="19" t="s">
        <v>41</v>
      </c>
      <c r="C3" s="1">
        <v>7.0000000000000007E-2</v>
      </c>
      <c r="D3" s="20">
        <f t="shared" ref="D3:D6" si="0">+$D$10*C3</f>
        <v>0</v>
      </c>
    </row>
    <row r="4" spans="1:10" ht="102.75" thickBot="1" x14ac:dyDescent="0.25">
      <c r="A4" s="22" t="s">
        <v>5</v>
      </c>
      <c r="B4" s="115" t="s">
        <v>12</v>
      </c>
      <c r="C4" s="23">
        <v>0</v>
      </c>
      <c r="D4" s="24">
        <f t="shared" si="0"/>
        <v>0</v>
      </c>
    </row>
    <row r="5" spans="1:10" ht="26.45" customHeight="1" thickBot="1" x14ac:dyDescent="0.25">
      <c r="A5" s="25" t="s">
        <v>6</v>
      </c>
      <c r="B5" s="116"/>
      <c r="C5" s="23">
        <v>0</v>
      </c>
      <c r="D5" s="24">
        <f t="shared" si="0"/>
        <v>0</v>
      </c>
    </row>
    <row r="6" spans="1:10" ht="192" thickBot="1" x14ac:dyDescent="0.25">
      <c r="A6" s="26" t="s">
        <v>7</v>
      </c>
      <c r="B6" s="27" t="s">
        <v>3</v>
      </c>
      <c r="C6" s="14" t="e">
        <f>+B8-C2-C3-C4-C5-C7</f>
        <v>#DIV/0!</v>
      </c>
      <c r="D6" s="20" t="e">
        <f t="shared" si="0"/>
        <v>#DIV/0!</v>
      </c>
    </row>
    <row r="7" spans="1:10" ht="30" customHeight="1" thickBot="1" x14ac:dyDescent="0.25">
      <c r="A7" s="18" t="s">
        <v>8</v>
      </c>
      <c r="B7" s="27" t="s">
        <v>43</v>
      </c>
      <c r="C7" s="14" t="e">
        <f>+D7/D10</f>
        <v>#DIV/0!</v>
      </c>
      <c r="D7" s="20">
        <f>C34</f>
        <v>0</v>
      </c>
    </row>
    <row r="8" spans="1:10" ht="30" customHeight="1" thickBot="1" x14ac:dyDescent="0.25">
      <c r="A8" s="28" t="s">
        <v>4</v>
      </c>
      <c r="B8" s="19">
        <v>1</v>
      </c>
      <c r="C8" s="29" t="e">
        <f>SUM(C2:C7)</f>
        <v>#DIV/0!</v>
      </c>
      <c r="D8" s="20" t="e">
        <f>SUM(D2:D7)</f>
        <v>#DIV/0!</v>
      </c>
    </row>
    <row r="9" spans="1:10" ht="15" thickBot="1" x14ac:dyDescent="0.25"/>
    <row r="10" spans="1:10" ht="38.450000000000003" customHeight="1" thickBot="1" x14ac:dyDescent="0.25">
      <c r="B10" s="117" t="s">
        <v>14</v>
      </c>
      <c r="C10" s="118"/>
      <c r="D10" s="2"/>
    </row>
    <row r="11" spans="1:10" ht="15" thickBot="1" x14ac:dyDescent="0.25"/>
    <row r="12" spans="1:10" x14ac:dyDescent="0.2">
      <c r="A12" s="30" t="s">
        <v>35</v>
      </c>
      <c r="B12" s="31"/>
      <c r="C12" s="32"/>
      <c r="D12" s="32"/>
      <c r="E12" s="33"/>
      <c r="F12" s="33"/>
      <c r="G12" s="33"/>
      <c r="H12" s="32"/>
      <c r="I12" s="32"/>
      <c r="J12" s="34"/>
    </row>
    <row r="13" spans="1:10" ht="26.25" thickBot="1" x14ac:dyDescent="0.25">
      <c r="A13" s="35"/>
      <c r="B13" s="36" t="s">
        <v>17</v>
      </c>
      <c r="C13" s="37" t="s">
        <v>18</v>
      </c>
      <c r="D13" s="37" t="s">
        <v>19</v>
      </c>
      <c r="E13" s="38" t="s">
        <v>20</v>
      </c>
      <c r="F13" s="38" t="s">
        <v>21</v>
      </c>
      <c r="G13" s="39" t="s">
        <v>22</v>
      </c>
      <c r="H13" s="37" t="s">
        <v>23</v>
      </c>
      <c r="I13" s="37" t="s">
        <v>24</v>
      </c>
      <c r="J13" s="40" t="s">
        <v>19</v>
      </c>
    </row>
    <row r="14" spans="1:10" x14ac:dyDescent="0.2">
      <c r="A14" s="41" t="s">
        <v>25</v>
      </c>
      <c r="B14" s="42"/>
      <c r="C14" s="43"/>
      <c r="D14" s="43"/>
      <c r="E14" s="44"/>
      <c r="F14" s="44"/>
      <c r="G14" s="44"/>
      <c r="H14" s="43"/>
      <c r="I14" s="43"/>
      <c r="J14" s="45"/>
    </row>
    <row r="15" spans="1:10" x14ac:dyDescent="0.2">
      <c r="A15" s="46" t="s">
        <v>26</v>
      </c>
      <c r="B15" s="4"/>
      <c r="C15" s="47">
        <v>30</v>
      </c>
      <c r="D15" s="47">
        <f>B15*C15</f>
        <v>0</v>
      </c>
      <c r="E15" s="48">
        <v>365</v>
      </c>
      <c r="F15" s="9"/>
      <c r="G15" s="9"/>
      <c r="H15" s="47">
        <f>(D15*F15/E15)*G15/100</f>
        <v>0</v>
      </c>
      <c r="I15" s="47">
        <f>H15*22/100</f>
        <v>0</v>
      </c>
      <c r="J15" s="49">
        <f>H15+I15</f>
        <v>0</v>
      </c>
    </row>
    <row r="16" spans="1:10" x14ac:dyDescent="0.2">
      <c r="A16" s="50" t="s">
        <v>27</v>
      </c>
      <c r="B16" s="4"/>
      <c r="C16" s="47">
        <v>17</v>
      </c>
      <c r="D16" s="47">
        <f t="shared" ref="D16:D32" si="1">B16*C16</f>
        <v>0</v>
      </c>
      <c r="E16" s="48">
        <v>365</v>
      </c>
      <c r="F16" s="9"/>
      <c r="G16" s="9"/>
      <c r="H16" s="47">
        <f t="shared" ref="H16:H32" si="2">(D16*F16/E16)*G16/100</f>
        <v>0</v>
      </c>
      <c r="I16" s="47">
        <f>H16*22/100</f>
        <v>0</v>
      </c>
      <c r="J16" s="49">
        <f>H16+I16</f>
        <v>0</v>
      </c>
    </row>
    <row r="17" spans="1:10" ht="15" thickBot="1" x14ac:dyDescent="0.25">
      <c r="A17" s="51"/>
      <c r="B17" s="5"/>
      <c r="C17" s="53"/>
      <c r="D17" s="53"/>
      <c r="E17" s="54"/>
      <c r="F17" s="10"/>
      <c r="G17" s="10"/>
      <c r="H17" s="53"/>
      <c r="I17" s="53"/>
      <c r="J17" s="55">
        <f>SUM(J15:J16)</f>
        <v>0</v>
      </c>
    </row>
    <row r="18" spans="1:10" x14ac:dyDescent="0.2">
      <c r="A18" s="56" t="s">
        <v>28</v>
      </c>
      <c r="B18" s="6"/>
      <c r="C18" s="57"/>
      <c r="D18" s="57"/>
      <c r="E18" s="58"/>
      <c r="F18" s="11"/>
      <c r="G18" s="11"/>
      <c r="H18" s="57"/>
      <c r="I18" s="57"/>
      <c r="J18" s="59"/>
    </row>
    <row r="19" spans="1:10" x14ac:dyDescent="0.2">
      <c r="A19" s="46" t="s">
        <v>26</v>
      </c>
      <c r="B19" s="4"/>
      <c r="C19" s="47">
        <v>1</v>
      </c>
      <c r="D19" s="47">
        <f t="shared" si="1"/>
        <v>0</v>
      </c>
      <c r="E19" s="48">
        <v>365</v>
      </c>
      <c r="F19" s="9"/>
      <c r="G19" s="9"/>
      <c r="H19" s="47">
        <f t="shared" si="2"/>
        <v>0</v>
      </c>
      <c r="I19" s="47">
        <f t="shared" ref="I19:I20" si="3">H19*22/100</f>
        <v>0</v>
      </c>
      <c r="J19" s="49">
        <f>H19+I19</f>
        <v>0</v>
      </c>
    </row>
    <row r="20" spans="1:10" x14ac:dyDescent="0.2">
      <c r="A20" s="50" t="s">
        <v>27</v>
      </c>
      <c r="B20" s="4"/>
      <c r="C20" s="47">
        <v>1</v>
      </c>
      <c r="D20" s="47">
        <f t="shared" si="1"/>
        <v>0</v>
      </c>
      <c r="E20" s="48">
        <v>365</v>
      </c>
      <c r="F20" s="9"/>
      <c r="G20" s="9"/>
      <c r="H20" s="47">
        <f t="shared" si="2"/>
        <v>0</v>
      </c>
      <c r="I20" s="47">
        <f t="shared" si="3"/>
        <v>0</v>
      </c>
      <c r="J20" s="49">
        <f>H20+I20</f>
        <v>0</v>
      </c>
    </row>
    <row r="21" spans="1:10" ht="15" thickBot="1" x14ac:dyDescent="0.25">
      <c r="A21" s="60"/>
      <c r="B21" s="7"/>
      <c r="C21" s="61"/>
      <c r="D21" s="61"/>
      <c r="E21" s="62"/>
      <c r="F21" s="12"/>
      <c r="G21" s="12"/>
      <c r="H21" s="61"/>
      <c r="I21" s="61"/>
      <c r="J21" s="63">
        <f>SUM(J19:J20)</f>
        <v>0</v>
      </c>
    </row>
    <row r="22" spans="1:10" x14ac:dyDescent="0.2">
      <c r="A22" s="41" t="s">
        <v>29</v>
      </c>
      <c r="B22" s="3"/>
      <c r="C22" s="43"/>
      <c r="D22" s="43"/>
      <c r="E22" s="44"/>
      <c r="F22" s="8"/>
      <c r="G22" s="8"/>
      <c r="H22" s="43"/>
      <c r="I22" s="43"/>
      <c r="J22" s="45"/>
    </row>
    <row r="23" spans="1:10" x14ac:dyDescent="0.2">
      <c r="A23" s="46" t="s">
        <v>26</v>
      </c>
      <c r="B23" s="4"/>
      <c r="C23" s="47">
        <v>12</v>
      </c>
      <c r="D23" s="47">
        <f t="shared" si="1"/>
        <v>0</v>
      </c>
      <c r="E23" s="48">
        <v>244</v>
      </c>
      <c r="F23" s="9"/>
      <c r="G23" s="9"/>
      <c r="H23" s="47">
        <f t="shared" si="2"/>
        <v>0</v>
      </c>
      <c r="I23" s="47">
        <f t="shared" ref="I23:I24" si="4">H23*22/100</f>
        <v>0</v>
      </c>
      <c r="J23" s="49">
        <f>H23+I23</f>
        <v>0</v>
      </c>
    </row>
    <row r="24" spans="1:10" x14ac:dyDescent="0.2">
      <c r="A24" s="50" t="s">
        <v>27</v>
      </c>
      <c r="B24" s="4"/>
      <c r="C24" s="47">
        <v>12</v>
      </c>
      <c r="D24" s="47">
        <f t="shared" si="1"/>
        <v>0</v>
      </c>
      <c r="E24" s="48">
        <v>244</v>
      </c>
      <c r="F24" s="9"/>
      <c r="G24" s="9"/>
      <c r="H24" s="47">
        <f t="shared" si="2"/>
        <v>0</v>
      </c>
      <c r="I24" s="47">
        <f t="shared" si="4"/>
        <v>0</v>
      </c>
      <c r="J24" s="49">
        <f>H24+I24</f>
        <v>0</v>
      </c>
    </row>
    <row r="25" spans="1:10" ht="15" thickBot="1" x14ac:dyDescent="0.25">
      <c r="A25" s="60"/>
      <c r="B25" s="7"/>
      <c r="C25" s="61"/>
      <c r="D25" s="61"/>
      <c r="E25" s="62"/>
      <c r="F25" s="12"/>
      <c r="G25" s="12"/>
      <c r="H25" s="61"/>
      <c r="I25" s="61"/>
      <c r="J25" s="63">
        <f>SUM(J23:J24)</f>
        <v>0</v>
      </c>
    </row>
    <row r="26" spans="1:10" x14ac:dyDescent="0.2">
      <c r="A26" s="64" t="s">
        <v>30</v>
      </c>
      <c r="B26" s="8"/>
      <c r="C26" s="43"/>
      <c r="D26" s="43"/>
      <c r="E26" s="44"/>
      <c r="F26" s="8"/>
      <c r="G26" s="8"/>
      <c r="H26" s="43"/>
      <c r="I26" s="43"/>
      <c r="J26" s="45"/>
    </row>
    <row r="27" spans="1:10" x14ac:dyDescent="0.2">
      <c r="A27" s="65" t="s">
        <v>26</v>
      </c>
      <c r="B27" s="9"/>
      <c r="C27" s="47">
        <v>0.7</v>
      </c>
      <c r="D27" s="47">
        <f t="shared" si="1"/>
        <v>0</v>
      </c>
      <c r="E27" s="48">
        <v>365</v>
      </c>
      <c r="F27" s="9"/>
      <c r="G27" s="9"/>
      <c r="H27" s="47">
        <f t="shared" si="2"/>
        <v>0</v>
      </c>
      <c r="I27" s="47">
        <f t="shared" ref="I27:I28" si="5">H27*22/100</f>
        <v>0</v>
      </c>
      <c r="J27" s="49">
        <f>H27+I27</f>
        <v>0</v>
      </c>
    </row>
    <row r="28" spans="1:10" x14ac:dyDescent="0.2">
      <c r="A28" s="66" t="s">
        <v>27</v>
      </c>
      <c r="B28" s="9"/>
      <c r="C28" s="47">
        <v>0.7</v>
      </c>
      <c r="D28" s="47">
        <f t="shared" si="1"/>
        <v>0</v>
      </c>
      <c r="E28" s="48">
        <v>365</v>
      </c>
      <c r="F28" s="9"/>
      <c r="G28" s="9"/>
      <c r="H28" s="47">
        <f t="shared" si="2"/>
        <v>0</v>
      </c>
      <c r="I28" s="47">
        <f t="shared" si="5"/>
        <v>0</v>
      </c>
      <c r="J28" s="49">
        <f>H28+I28</f>
        <v>0</v>
      </c>
    </row>
    <row r="29" spans="1:10" ht="15" thickBot="1" x14ac:dyDescent="0.25">
      <c r="A29" s="67"/>
      <c r="B29" s="10"/>
      <c r="C29" s="53"/>
      <c r="D29" s="53"/>
      <c r="E29" s="54"/>
      <c r="F29" s="10"/>
      <c r="G29" s="10"/>
      <c r="H29" s="53"/>
      <c r="I29" s="53"/>
      <c r="J29" s="55">
        <f>SUM(J27:J28)</f>
        <v>0</v>
      </c>
    </row>
    <row r="30" spans="1:10" x14ac:dyDescent="0.2">
      <c r="A30" s="56" t="s">
        <v>31</v>
      </c>
      <c r="B30" s="6"/>
      <c r="C30" s="57"/>
      <c r="D30" s="57"/>
      <c r="E30" s="58"/>
      <c r="F30" s="11"/>
      <c r="G30" s="11"/>
      <c r="H30" s="57"/>
      <c r="I30" s="57"/>
      <c r="J30" s="59"/>
    </row>
    <row r="31" spans="1:10" x14ac:dyDescent="0.2">
      <c r="A31" s="46" t="s">
        <v>26</v>
      </c>
      <c r="B31" s="4"/>
      <c r="C31" s="47">
        <v>17</v>
      </c>
      <c r="D31" s="47">
        <f t="shared" si="1"/>
        <v>0</v>
      </c>
      <c r="E31" s="48">
        <v>121</v>
      </c>
      <c r="F31" s="9"/>
      <c r="G31" s="9"/>
      <c r="H31" s="47">
        <f t="shared" si="2"/>
        <v>0</v>
      </c>
      <c r="I31" s="47">
        <f t="shared" ref="I31:I32" si="6">H31*22/100</f>
        <v>0</v>
      </c>
      <c r="J31" s="49">
        <f>H31+I31</f>
        <v>0</v>
      </c>
    </row>
    <row r="32" spans="1:10" x14ac:dyDescent="0.2">
      <c r="A32" s="50" t="s">
        <v>27</v>
      </c>
      <c r="B32" s="4"/>
      <c r="C32" s="47">
        <v>17</v>
      </c>
      <c r="D32" s="47">
        <f t="shared" si="1"/>
        <v>0</v>
      </c>
      <c r="E32" s="48">
        <v>121</v>
      </c>
      <c r="F32" s="9"/>
      <c r="G32" s="9"/>
      <c r="H32" s="47">
        <f t="shared" si="2"/>
        <v>0</v>
      </c>
      <c r="I32" s="47">
        <f t="shared" si="6"/>
        <v>0</v>
      </c>
      <c r="J32" s="49">
        <f>H32+I32</f>
        <v>0</v>
      </c>
    </row>
    <row r="33" spans="1:10" ht="15" thickBot="1" x14ac:dyDescent="0.25">
      <c r="A33" s="51"/>
      <c r="B33" s="52"/>
      <c r="C33" s="53"/>
      <c r="D33" s="53"/>
      <c r="E33" s="54"/>
      <c r="F33" s="54"/>
      <c r="G33" s="54"/>
      <c r="H33" s="53"/>
      <c r="I33" s="53"/>
      <c r="J33" s="55">
        <f>SUM(J31:J32)</f>
        <v>0</v>
      </c>
    </row>
    <row r="34" spans="1:10" ht="24.95" customHeight="1" thickBot="1" x14ac:dyDescent="0.25">
      <c r="A34" s="68" t="s">
        <v>32</v>
      </c>
      <c r="B34" s="69"/>
      <c r="C34" s="70">
        <f>J17+J21+J25+J29+J33</f>
        <v>0</v>
      </c>
      <c r="D34" s="71"/>
      <c r="E34" s="72"/>
      <c r="F34" s="72"/>
      <c r="G34" s="72"/>
      <c r="H34" s="73"/>
      <c r="I34" s="73"/>
      <c r="J34" s="74"/>
    </row>
    <row r="35" spans="1:10" x14ac:dyDescent="0.2">
      <c r="A35" s="75"/>
    </row>
    <row r="36" spans="1:10" x14ac:dyDescent="0.2">
      <c r="A36" s="75" t="s">
        <v>33</v>
      </c>
    </row>
    <row r="37" spans="1:10" x14ac:dyDescent="0.2">
      <c r="A37" s="75" t="s">
        <v>34</v>
      </c>
    </row>
  </sheetData>
  <sheetProtection algorithmName="SHA-512" hashValue="GANrGIi7XT+ClvUNboFV48msR57dPjGSIgQkNsHBDXTOHM35sA/FUQzTM3g0pZKwzscbFoSFcogYTf8oDXNUYQ==" saltValue="UFZafYmbxFbCU9PI/WEAVQ==" spinCount="100000" sheet="1" objects="1" scenarios="1"/>
  <mergeCells count="2">
    <mergeCell ref="B4:B5"/>
    <mergeCell ref="B10:C10"/>
  </mergeCells>
  <conditionalFormatting sqref="C8">
    <cfRule type="cellIs" dxfId="44" priority="1" operator="lessThan">
      <formula>1</formula>
    </cfRule>
    <cfRule type="cellIs" dxfId="43" priority="2" operator="equal">
      <formula>$B$8</formula>
    </cfRule>
    <cfRule type="cellIs" dxfId="42" priority="9" operator="lessThan">
      <formula>100</formula>
    </cfRule>
    <cfRule type="cellIs" dxfId="41" priority="10" operator="equal">
      <formula>100</formula>
    </cfRule>
  </conditionalFormatting>
  <conditionalFormatting sqref="D8">
    <cfRule type="cellIs" dxfId="40" priority="3" operator="greaterThan">
      <formula>$D$10</formula>
    </cfRule>
    <cfRule type="cellIs" dxfId="39" priority="4" operator="lessThan">
      <formula>$D$10</formula>
    </cfRule>
    <cfRule type="cellIs" dxfId="38" priority="5" operator="equal">
      <formula>$D$10</formula>
    </cfRule>
  </conditionalFormatting>
  <dataValidations count="2">
    <dataValidation type="decimal" allowBlank="1" showInputMessage="1" showErrorMessage="1" sqref="C3" xr:uid="{CA4C3421-7A0D-4A59-BCD0-F3EADD40355B}">
      <formula1>0.07</formula1>
      <formula2>0.9</formula2>
    </dataValidation>
    <dataValidation type="decimal" operator="equal" allowBlank="1" showInputMessage="1" showErrorMessage="1" sqref="C2" xr:uid="{8066BF58-E80A-444D-8A0B-CBBA68D3F5E3}">
      <formula1>0.1</formula1>
    </dataValidation>
  </dataValidations>
  <pageMargins left="0.7" right="0.7" top="0.75" bottom="0.75" header="0.3" footer="0.3"/>
  <pageSetup paperSize="9" orientation="portrait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7FF54F-2E31-4150-8B50-B66ACD24D206}">
  <dimension ref="A1:J37"/>
  <sheetViews>
    <sheetView zoomScale="80" zoomScaleNormal="80" workbookViewId="0">
      <selection activeCell="N6" sqref="N6"/>
    </sheetView>
  </sheetViews>
  <sheetFormatPr defaultColWidth="8.7109375" defaultRowHeight="14.25" x14ac:dyDescent="0.2"/>
  <cols>
    <col min="1" max="1" width="71.42578125" style="17" customWidth="1"/>
    <col min="2" max="2" width="26.7109375" style="17" customWidth="1"/>
    <col min="3" max="3" width="24" style="17" customWidth="1"/>
    <col min="4" max="4" width="21.5703125" style="17" customWidth="1"/>
    <col min="5" max="5" width="8.7109375" style="17"/>
    <col min="6" max="10" width="11.85546875" style="17" customWidth="1"/>
    <col min="11" max="16384" width="8.7109375" style="17"/>
  </cols>
  <sheetData>
    <row r="1" spans="1:10" ht="16.5" thickBot="1" x14ac:dyDescent="0.25">
      <c r="A1" s="15" t="s">
        <v>0</v>
      </c>
      <c r="B1" s="16" t="s">
        <v>9</v>
      </c>
      <c r="C1" s="16" t="s">
        <v>10</v>
      </c>
      <c r="D1" s="16" t="s">
        <v>13</v>
      </c>
    </row>
    <row r="2" spans="1:10" ht="48.95" customHeight="1" thickBot="1" x14ac:dyDescent="0.25">
      <c r="A2" s="18" t="s">
        <v>1</v>
      </c>
      <c r="B2" s="19" t="s">
        <v>15</v>
      </c>
      <c r="C2" s="14">
        <v>0.15</v>
      </c>
      <c r="D2" s="20">
        <f>+$D$10*C2</f>
        <v>0</v>
      </c>
    </row>
    <row r="3" spans="1:10" ht="48.95" customHeight="1" thickBot="1" x14ac:dyDescent="0.25">
      <c r="A3" s="21" t="s">
        <v>2</v>
      </c>
      <c r="B3" s="19" t="s">
        <v>41</v>
      </c>
      <c r="C3" s="1">
        <v>7.0000000000000007E-2</v>
      </c>
      <c r="D3" s="20">
        <f t="shared" ref="D3:D6" si="0">+$D$10*C3</f>
        <v>0</v>
      </c>
    </row>
    <row r="4" spans="1:10" ht="102.75" thickBot="1" x14ac:dyDescent="0.25">
      <c r="A4" s="22" t="s">
        <v>5</v>
      </c>
      <c r="B4" s="115" t="s">
        <v>16</v>
      </c>
      <c r="C4" s="1">
        <v>0</v>
      </c>
      <c r="D4" s="20">
        <f t="shared" si="0"/>
        <v>0</v>
      </c>
      <c r="F4" s="89" t="str">
        <f>+IF((C4+C5)&gt;0.2, "attenzione la somma di C4 e C5 deve essere ≤20%", " ")</f>
        <v xml:space="preserve"> </v>
      </c>
    </row>
    <row r="5" spans="1:10" ht="24.95" customHeight="1" thickBot="1" x14ac:dyDescent="0.25">
      <c r="A5" s="25" t="s">
        <v>6</v>
      </c>
      <c r="B5" s="116"/>
      <c r="C5" s="13">
        <v>0</v>
      </c>
      <c r="D5" s="20">
        <f t="shared" si="0"/>
        <v>0</v>
      </c>
      <c r="F5" s="88"/>
    </row>
    <row r="6" spans="1:10" ht="192" thickBot="1" x14ac:dyDescent="0.25">
      <c r="A6" s="26" t="s">
        <v>7</v>
      </c>
      <c r="B6" s="27" t="s">
        <v>3</v>
      </c>
      <c r="C6" s="14" t="e">
        <f>+B8-C2-C3-C4-C5-C7</f>
        <v>#DIV/0!</v>
      </c>
      <c r="D6" s="20" t="e">
        <f t="shared" si="0"/>
        <v>#DIV/0!</v>
      </c>
    </row>
    <row r="7" spans="1:10" ht="30" customHeight="1" thickBot="1" x14ac:dyDescent="0.25">
      <c r="A7" s="18" t="s">
        <v>8</v>
      </c>
      <c r="B7" s="27" t="s">
        <v>43</v>
      </c>
      <c r="C7" s="14" t="e">
        <f>+D7/D10</f>
        <v>#DIV/0!</v>
      </c>
      <c r="D7" s="20">
        <f>C34</f>
        <v>0</v>
      </c>
    </row>
    <row r="8" spans="1:10" ht="30" customHeight="1" thickBot="1" x14ac:dyDescent="0.25">
      <c r="A8" s="28" t="s">
        <v>4</v>
      </c>
      <c r="B8" s="19">
        <v>1</v>
      </c>
      <c r="C8" s="29" t="e">
        <f>SUM(C2:C7)</f>
        <v>#DIV/0!</v>
      </c>
      <c r="D8" s="20" t="e">
        <f>SUM(D2:D7)</f>
        <v>#DIV/0!</v>
      </c>
    </row>
    <row r="9" spans="1:10" ht="15" thickBot="1" x14ac:dyDescent="0.25"/>
    <row r="10" spans="1:10" ht="47.45" customHeight="1" thickBot="1" x14ac:dyDescent="0.25">
      <c r="B10" s="117" t="s">
        <v>14</v>
      </c>
      <c r="C10" s="118"/>
      <c r="D10" s="2"/>
    </row>
    <row r="11" spans="1:10" ht="15" thickBot="1" x14ac:dyDescent="0.25"/>
    <row r="12" spans="1:10" x14ac:dyDescent="0.2">
      <c r="A12" s="30" t="s">
        <v>35</v>
      </c>
      <c r="B12" s="31"/>
      <c r="C12" s="32"/>
      <c r="D12" s="32"/>
      <c r="E12" s="33"/>
      <c r="F12" s="33"/>
      <c r="G12" s="33"/>
      <c r="H12" s="32"/>
      <c r="I12" s="32"/>
      <c r="J12" s="34"/>
    </row>
    <row r="13" spans="1:10" ht="26.25" thickBot="1" x14ac:dyDescent="0.25">
      <c r="A13" s="35"/>
      <c r="B13" s="36" t="s">
        <v>17</v>
      </c>
      <c r="C13" s="37" t="s">
        <v>18</v>
      </c>
      <c r="D13" s="37" t="s">
        <v>19</v>
      </c>
      <c r="E13" s="38" t="s">
        <v>20</v>
      </c>
      <c r="F13" s="38" t="s">
        <v>21</v>
      </c>
      <c r="G13" s="39" t="s">
        <v>22</v>
      </c>
      <c r="H13" s="37" t="s">
        <v>23</v>
      </c>
      <c r="I13" s="37" t="s">
        <v>24</v>
      </c>
      <c r="J13" s="40" t="s">
        <v>19</v>
      </c>
    </row>
    <row r="14" spans="1:10" x14ac:dyDescent="0.2">
      <c r="A14" s="41" t="s">
        <v>25</v>
      </c>
      <c r="B14" s="42"/>
      <c r="C14" s="43"/>
      <c r="D14" s="43"/>
      <c r="E14" s="44"/>
      <c r="F14" s="44"/>
      <c r="G14" s="44"/>
      <c r="H14" s="43"/>
      <c r="I14" s="43"/>
      <c r="J14" s="45"/>
    </row>
    <row r="15" spans="1:10" x14ac:dyDescent="0.2">
      <c r="A15" s="46" t="s">
        <v>26</v>
      </c>
      <c r="B15" s="4"/>
      <c r="C15" s="47">
        <v>30</v>
      </c>
      <c r="D15" s="47">
        <f>B15*C15</f>
        <v>0</v>
      </c>
      <c r="E15" s="48">
        <v>365</v>
      </c>
      <c r="F15" s="9"/>
      <c r="G15" s="9"/>
      <c r="H15" s="47">
        <f>(D15*F15/E15)*G15/100</f>
        <v>0</v>
      </c>
      <c r="I15" s="47">
        <f>H15*22/100</f>
        <v>0</v>
      </c>
      <c r="J15" s="49">
        <f>H15+I15</f>
        <v>0</v>
      </c>
    </row>
    <row r="16" spans="1:10" x14ac:dyDescent="0.2">
      <c r="A16" s="50" t="s">
        <v>27</v>
      </c>
      <c r="B16" s="4"/>
      <c r="C16" s="47">
        <v>17</v>
      </c>
      <c r="D16" s="47">
        <f t="shared" ref="D16:D32" si="1">B16*C16</f>
        <v>0</v>
      </c>
      <c r="E16" s="48">
        <v>365</v>
      </c>
      <c r="F16" s="9"/>
      <c r="G16" s="9"/>
      <c r="H16" s="47">
        <f t="shared" ref="H16:H32" si="2">(D16*F16/E16)*G16/100</f>
        <v>0</v>
      </c>
      <c r="I16" s="47">
        <f>H16*22/100</f>
        <v>0</v>
      </c>
      <c r="J16" s="49">
        <f>H16+I16</f>
        <v>0</v>
      </c>
    </row>
    <row r="17" spans="1:10" ht="15" thickBot="1" x14ac:dyDescent="0.25">
      <c r="A17" s="51"/>
      <c r="B17" s="5"/>
      <c r="C17" s="53"/>
      <c r="D17" s="53"/>
      <c r="E17" s="54"/>
      <c r="F17" s="10"/>
      <c r="G17" s="10"/>
      <c r="H17" s="53"/>
      <c r="I17" s="53"/>
      <c r="J17" s="55">
        <f>SUM(J15:J16)</f>
        <v>0</v>
      </c>
    </row>
    <row r="18" spans="1:10" x14ac:dyDescent="0.2">
      <c r="A18" s="56" t="s">
        <v>28</v>
      </c>
      <c r="B18" s="6"/>
      <c r="C18" s="57"/>
      <c r="D18" s="57"/>
      <c r="E18" s="58"/>
      <c r="F18" s="11"/>
      <c r="G18" s="11"/>
      <c r="H18" s="57"/>
      <c r="I18" s="57"/>
      <c r="J18" s="59"/>
    </row>
    <row r="19" spans="1:10" x14ac:dyDescent="0.2">
      <c r="A19" s="46" t="s">
        <v>26</v>
      </c>
      <c r="B19" s="4"/>
      <c r="C19" s="47">
        <v>1</v>
      </c>
      <c r="D19" s="47">
        <f t="shared" si="1"/>
        <v>0</v>
      </c>
      <c r="E19" s="48">
        <v>365</v>
      </c>
      <c r="F19" s="9"/>
      <c r="G19" s="9"/>
      <c r="H19" s="47">
        <f t="shared" si="2"/>
        <v>0</v>
      </c>
      <c r="I19" s="47">
        <f t="shared" ref="I19:I20" si="3">H19*22/100</f>
        <v>0</v>
      </c>
      <c r="J19" s="49">
        <f>H19+I19</f>
        <v>0</v>
      </c>
    </row>
    <row r="20" spans="1:10" x14ac:dyDescent="0.2">
      <c r="A20" s="50" t="s">
        <v>27</v>
      </c>
      <c r="B20" s="4"/>
      <c r="C20" s="47">
        <v>1</v>
      </c>
      <c r="D20" s="47">
        <f t="shared" si="1"/>
        <v>0</v>
      </c>
      <c r="E20" s="48">
        <v>365</v>
      </c>
      <c r="F20" s="9"/>
      <c r="G20" s="9"/>
      <c r="H20" s="47">
        <f t="shared" si="2"/>
        <v>0</v>
      </c>
      <c r="I20" s="47">
        <f t="shared" si="3"/>
        <v>0</v>
      </c>
      <c r="J20" s="49">
        <f>H20+I20</f>
        <v>0</v>
      </c>
    </row>
    <row r="21" spans="1:10" ht="15" thickBot="1" x14ac:dyDescent="0.25">
      <c r="A21" s="60"/>
      <c r="B21" s="7"/>
      <c r="C21" s="61"/>
      <c r="D21" s="61"/>
      <c r="E21" s="62"/>
      <c r="F21" s="12"/>
      <c r="G21" s="12"/>
      <c r="H21" s="61"/>
      <c r="I21" s="61"/>
      <c r="J21" s="63">
        <f>SUM(J19:J20)</f>
        <v>0</v>
      </c>
    </row>
    <row r="22" spans="1:10" x14ac:dyDescent="0.2">
      <c r="A22" s="41" t="s">
        <v>29</v>
      </c>
      <c r="B22" s="3"/>
      <c r="C22" s="43"/>
      <c r="D22" s="43"/>
      <c r="E22" s="44"/>
      <c r="F22" s="8"/>
      <c r="G22" s="8"/>
      <c r="H22" s="43"/>
      <c r="I22" s="43"/>
      <c r="J22" s="45"/>
    </row>
    <row r="23" spans="1:10" x14ac:dyDescent="0.2">
      <c r="A23" s="46" t="s">
        <v>26</v>
      </c>
      <c r="B23" s="4"/>
      <c r="C23" s="47">
        <v>12</v>
      </c>
      <c r="D23" s="47">
        <f t="shared" si="1"/>
        <v>0</v>
      </c>
      <c r="E23" s="48">
        <v>244</v>
      </c>
      <c r="F23" s="9"/>
      <c r="G23" s="9"/>
      <c r="H23" s="47">
        <f t="shared" si="2"/>
        <v>0</v>
      </c>
      <c r="I23" s="47">
        <f t="shared" ref="I23:I24" si="4">H23*22/100</f>
        <v>0</v>
      </c>
      <c r="J23" s="49">
        <f>H23+I23</f>
        <v>0</v>
      </c>
    </row>
    <row r="24" spans="1:10" x14ac:dyDescent="0.2">
      <c r="A24" s="50" t="s">
        <v>27</v>
      </c>
      <c r="B24" s="4"/>
      <c r="C24" s="47">
        <v>12</v>
      </c>
      <c r="D24" s="47">
        <f t="shared" si="1"/>
        <v>0</v>
      </c>
      <c r="E24" s="48">
        <v>244</v>
      </c>
      <c r="F24" s="9"/>
      <c r="G24" s="9"/>
      <c r="H24" s="47">
        <f t="shared" si="2"/>
        <v>0</v>
      </c>
      <c r="I24" s="47">
        <f t="shared" si="4"/>
        <v>0</v>
      </c>
      <c r="J24" s="49">
        <f>H24+I24</f>
        <v>0</v>
      </c>
    </row>
    <row r="25" spans="1:10" ht="15" thickBot="1" x14ac:dyDescent="0.25">
      <c r="A25" s="60"/>
      <c r="B25" s="7"/>
      <c r="C25" s="61"/>
      <c r="D25" s="61"/>
      <c r="E25" s="62"/>
      <c r="F25" s="12"/>
      <c r="G25" s="12"/>
      <c r="H25" s="61"/>
      <c r="I25" s="61"/>
      <c r="J25" s="63">
        <f>SUM(J23:J24)</f>
        <v>0</v>
      </c>
    </row>
    <row r="26" spans="1:10" x14ac:dyDescent="0.2">
      <c r="A26" s="64" t="s">
        <v>30</v>
      </c>
      <c r="B26" s="8"/>
      <c r="C26" s="43"/>
      <c r="D26" s="43"/>
      <c r="E26" s="44"/>
      <c r="F26" s="8"/>
      <c r="G26" s="8"/>
      <c r="H26" s="43"/>
      <c r="I26" s="43"/>
      <c r="J26" s="45"/>
    </row>
    <row r="27" spans="1:10" x14ac:dyDescent="0.2">
      <c r="A27" s="65" t="s">
        <v>26</v>
      </c>
      <c r="B27" s="9"/>
      <c r="C27" s="47">
        <v>0.7</v>
      </c>
      <c r="D27" s="47">
        <f t="shared" si="1"/>
        <v>0</v>
      </c>
      <c r="E27" s="48">
        <v>365</v>
      </c>
      <c r="F27" s="9"/>
      <c r="G27" s="9"/>
      <c r="H27" s="47">
        <f t="shared" si="2"/>
        <v>0</v>
      </c>
      <c r="I27" s="47">
        <f t="shared" ref="I27:I28" si="5">H27*22/100</f>
        <v>0</v>
      </c>
      <c r="J27" s="49">
        <f>H27+I27</f>
        <v>0</v>
      </c>
    </row>
    <row r="28" spans="1:10" x14ac:dyDescent="0.2">
      <c r="A28" s="66" t="s">
        <v>27</v>
      </c>
      <c r="B28" s="9"/>
      <c r="C28" s="47">
        <v>0.7</v>
      </c>
      <c r="D28" s="47">
        <f t="shared" si="1"/>
        <v>0</v>
      </c>
      <c r="E28" s="48">
        <v>365</v>
      </c>
      <c r="F28" s="9"/>
      <c r="G28" s="9"/>
      <c r="H28" s="47">
        <f t="shared" si="2"/>
        <v>0</v>
      </c>
      <c r="I28" s="47">
        <f t="shared" si="5"/>
        <v>0</v>
      </c>
      <c r="J28" s="49">
        <f>H28+I28</f>
        <v>0</v>
      </c>
    </row>
    <row r="29" spans="1:10" ht="15" thickBot="1" x14ac:dyDescent="0.25">
      <c r="A29" s="67"/>
      <c r="B29" s="10"/>
      <c r="C29" s="53"/>
      <c r="D29" s="53"/>
      <c r="E29" s="54"/>
      <c r="F29" s="10"/>
      <c r="G29" s="10"/>
      <c r="H29" s="53"/>
      <c r="I29" s="53"/>
      <c r="J29" s="55">
        <f>SUM(J27:J28)</f>
        <v>0</v>
      </c>
    </row>
    <row r="30" spans="1:10" x14ac:dyDescent="0.2">
      <c r="A30" s="56" t="s">
        <v>31</v>
      </c>
      <c r="B30" s="6"/>
      <c r="C30" s="57"/>
      <c r="D30" s="57"/>
      <c r="E30" s="58"/>
      <c r="F30" s="11"/>
      <c r="G30" s="11"/>
      <c r="H30" s="57"/>
      <c r="I30" s="57"/>
      <c r="J30" s="59"/>
    </row>
    <row r="31" spans="1:10" x14ac:dyDescent="0.2">
      <c r="A31" s="46" t="s">
        <v>26</v>
      </c>
      <c r="B31" s="4"/>
      <c r="C31" s="47">
        <v>17</v>
      </c>
      <c r="D31" s="47">
        <f t="shared" si="1"/>
        <v>0</v>
      </c>
      <c r="E31" s="48">
        <v>121</v>
      </c>
      <c r="F31" s="9"/>
      <c r="G31" s="9"/>
      <c r="H31" s="47">
        <f t="shared" si="2"/>
        <v>0</v>
      </c>
      <c r="I31" s="47">
        <f t="shared" ref="I31:I32" si="6">H31*22/100</f>
        <v>0</v>
      </c>
      <c r="J31" s="49">
        <f>H31+I31</f>
        <v>0</v>
      </c>
    </row>
    <row r="32" spans="1:10" x14ac:dyDescent="0.2">
      <c r="A32" s="50" t="s">
        <v>27</v>
      </c>
      <c r="B32" s="4"/>
      <c r="C32" s="47">
        <v>17</v>
      </c>
      <c r="D32" s="47">
        <f t="shared" si="1"/>
        <v>0</v>
      </c>
      <c r="E32" s="48">
        <v>121</v>
      </c>
      <c r="F32" s="9"/>
      <c r="G32" s="9"/>
      <c r="H32" s="47">
        <f t="shared" si="2"/>
        <v>0</v>
      </c>
      <c r="I32" s="47">
        <f t="shared" si="6"/>
        <v>0</v>
      </c>
      <c r="J32" s="49">
        <f>H32+I32</f>
        <v>0</v>
      </c>
    </row>
    <row r="33" spans="1:10" ht="15" thickBot="1" x14ac:dyDescent="0.25">
      <c r="A33" s="51"/>
      <c r="B33" s="52"/>
      <c r="C33" s="53"/>
      <c r="D33" s="53"/>
      <c r="E33" s="54"/>
      <c r="F33" s="10"/>
      <c r="G33" s="10"/>
      <c r="H33" s="53"/>
      <c r="I33" s="53"/>
      <c r="J33" s="55">
        <f>SUM(J31:J32)</f>
        <v>0</v>
      </c>
    </row>
    <row r="34" spans="1:10" ht="15" thickBot="1" x14ac:dyDescent="0.25">
      <c r="A34" s="68" t="s">
        <v>32</v>
      </c>
      <c r="B34" s="69"/>
      <c r="C34" s="70">
        <f>J17+J21+J25+J29+J33</f>
        <v>0</v>
      </c>
      <c r="D34" s="71"/>
      <c r="E34" s="72"/>
      <c r="F34" s="72"/>
      <c r="G34" s="72"/>
      <c r="H34" s="73"/>
      <c r="I34" s="73"/>
      <c r="J34" s="74"/>
    </row>
    <row r="35" spans="1:10" x14ac:dyDescent="0.2">
      <c r="A35" s="75"/>
    </row>
    <row r="36" spans="1:10" x14ac:dyDescent="0.2">
      <c r="A36" s="75" t="s">
        <v>33</v>
      </c>
    </row>
    <row r="37" spans="1:10" x14ac:dyDescent="0.2">
      <c r="A37" s="75" t="s">
        <v>34</v>
      </c>
    </row>
  </sheetData>
  <sheetProtection algorithmName="SHA-512" hashValue="m28qc0PWEBK3oTRYZdb3mw/UisUzgs+StCm/izK9Wei+QN8dXmnmhWxmM0WPeJ9IjnJhE7LG/SxxSLT027AFng==" saltValue="zW8WmwaieGmXW5ihkNphaA==" spinCount="100000" sheet="1" objects="1" scenarios="1"/>
  <mergeCells count="2">
    <mergeCell ref="B10:C10"/>
    <mergeCell ref="B4:B5"/>
  </mergeCells>
  <conditionalFormatting sqref="C8">
    <cfRule type="cellIs" dxfId="37" priority="2" operator="lessThan">
      <formula>1</formula>
    </cfRule>
    <cfRule type="cellIs" dxfId="36" priority="3" operator="equal">
      <formula>$B$8</formula>
    </cfRule>
    <cfRule type="cellIs" dxfId="35" priority="7" operator="lessThan">
      <formula>100</formula>
    </cfRule>
    <cfRule type="cellIs" dxfId="34" priority="8" operator="equal">
      <formula>100</formula>
    </cfRule>
  </conditionalFormatting>
  <conditionalFormatting sqref="D8">
    <cfRule type="cellIs" dxfId="33" priority="4" operator="greaterThan">
      <formula>$D$10</formula>
    </cfRule>
    <cfRule type="cellIs" dxfId="32" priority="5" operator="lessThan">
      <formula>$D$10</formula>
    </cfRule>
    <cfRule type="cellIs" dxfId="31" priority="6" operator="equal">
      <formula>$D$10</formula>
    </cfRule>
  </conditionalFormatting>
  <conditionalFormatting sqref="F4:F5">
    <cfRule type="cellIs" dxfId="30" priority="1" operator="equal">
      <formula>"attenzione la somma di C4 e C5 deve essere ≤20%"</formula>
    </cfRule>
  </conditionalFormatting>
  <dataValidations count="3">
    <dataValidation type="decimal" allowBlank="1" showInputMessage="1" showErrorMessage="1" sqref="C3" xr:uid="{57A37BA7-25B4-41A1-AB03-DF8D619C61C2}">
      <formula1>0.07</formula1>
      <formula2>0.9</formula2>
    </dataValidation>
    <dataValidation type="decimal" operator="equal" allowBlank="1" showInputMessage="1" showErrorMessage="1" sqref="C2" xr:uid="{5C06A030-D32A-4536-BCAF-45BC644F0F80}">
      <formula1>0.15</formula1>
    </dataValidation>
    <dataValidation type="decimal" operator="lessThanOrEqual" allowBlank="1" showInputMessage="1" showErrorMessage="1" sqref="C4" xr:uid="{AF5C2B99-498B-419A-B0A7-68959E7F496F}">
      <formula1>0.2</formula1>
    </dataValidation>
  </dataValidations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86F220-C0EC-4CCC-8B7F-2B859BF080D7}">
  <dimension ref="A1:J37"/>
  <sheetViews>
    <sheetView zoomScale="80" zoomScaleNormal="80" workbookViewId="0">
      <selection activeCell="F6" sqref="F6"/>
    </sheetView>
  </sheetViews>
  <sheetFormatPr defaultColWidth="8.7109375" defaultRowHeight="14.25" x14ac:dyDescent="0.2"/>
  <cols>
    <col min="1" max="1" width="71.42578125" style="17" customWidth="1"/>
    <col min="2" max="2" width="26.7109375" style="17" customWidth="1"/>
    <col min="3" max="3" width="24" style="17" customWidth="1"/>
    <col min="4" max="4" width="21.5703125" style="17" customWidth="1"/>
    <col min="5" max="5" width="8.7109375" style="17"/>
    <col min="6" max="10" width="11.85546875" style="17" customWidth="1"/>
    <col min="11" max="16384" width="8.7109375" style="17"/>
  </cols>
  <sheetData>
    <row r="1" spans="1:10" ht="16.5" thickBot="1" x14ac:dyDescent="0.25">
      <c r="A1" s="15" t="s">
        <v>0</v>
      </c>
      <c r="B1" s="16" t="s">
        <v>9</v>
      </c>
      <c r="C1" s="16" t="s">
        <v>10</v>
      </c>
      <c r="D1" s="16" t="s">
        <v>13</v>
      </c>
    </row>
    <row r="2" spans="1:10" ht="36" customHeight="1" thickBot="1" x14ac:dyDescent="0.25">
      <c r="A2" s="18" t="s">
        <v>1</v>
      </c>
      <c r="B2" s="19" t="s">
        <v>36</v>
      </c>
      <c r="C2" s="14">
        <v>0.2</v>
      </c>
      <c r="D2" s="20">
        <f>+$D$10*C2</f>
        <v>0</v>
      </c>
    </row>
    <row r="3" spans="1:10" ht="36" customHeight="1" thickBot="1" x14ac:dyDescent="0.25">
      <c r="A3" s="21" t="s">
        <v>2</v>
      </c>
      <c r="B3" s="19" t="s">
        <v>41</v>
      </c>
      <c r="C3" s="1">
        <v>7.0000000000000007E-2</v>
      </c>
      <c r="D3" s="20">
        <f t="shared" ref="D3:D6" si="0">+$D$10*C3</f>
        <v>0</v>
      </c>
    </row>
    <row r="4" spans="1:10" ht="102.75" thickBot="1" x14ac:dyDescent="0.25">
      <c r="A4" s="22" t="s">
        <v>5</v>
      </c>
      <c r="B4" s="115" t="s">
        <v>42</v>
      </c>
      <c r="C4" s="1">
        <v>0.20100000000000001</v>
      </c>
      <c r="D4" s="20">
        <f t="shared" si="0"/>
        <v>0</v>
      </c>
      <c r="F4" s="89" t="str">
        <f>IF((AND((C4+C5)&gt;0.2,(C4+C5)&lt;=0.3))," ", "attenzione la somma di C4 e C5 deve essere &gt;20% e &lt;=30%")</f>
        <v xml:space="preserve"> </v>
      </c>
    </row>
    <row r="5" spans="1:10" ht="26.25" thickBot="1" x14ac:dyDescent="0.25">
      <c r="A5" s="25" t="s">
        <v>6</v>
      </c>
      <c r="B5" s="116"/>
      <c r="C5" s="13">
        <v>0</v>
      </c>
      <c r="D5" s="20">
        <f t="shared" si="0"/>
        <v>0</v>
      </c>
      <c r="F5" s="88"/>
    </row>
    <row r="6" spans="1:10" ht="192" thickBot="1" x14ac:dyDescent="0.25">
      <c r="A6" s="26" t="s">
        <v>7</v>
      </c>
      <c r="B6" s="27" t="s">
        <v>3</v>
      </c>
      <c r="C6" s="14" t="e">
        <f>+B8-C2-C3-C4-C5-C7</f>
        <v>#DIV/0!</v>
      </c>
      <c r="D6" s="20" t="e">
        <f t="shared" si="0"/>
        <v>#DIV/0!</v>
      </c>
    </row>
    <row r="7" spans="1:10" ht="18.75" thickBot="1" x14ac:dyDescent="0.25">
      <c r="A7" s="18" t="s">
        <v>8</v>
      </c>
      <c r="B7" s="19" t="s">
        <v>43</v>
      </c>
      <c r="C7" s="14" t="e">
        <f>+D7/D10</f>
        <v>#DIV/0!</v>
      </c>
      <c r="D7" s="20">
        <f>C34</f>
        <v>0</v>
      </c>
    </row>
    <row r="8" spans="1:10" ht="18.75" thickBot="1" x14ac:dyDescent="0.25">
      <c r="A8" s="28" t="s">
        <v>4</v>
      </c>
      <c r="B8" s="19">
        <v>1</v>
      </c>
      <c r="C8" s="29" t="e">
        <f>SUM(C2:C7)</f>
        <v>#DIV/0!</v>
      </c>
      <c r="D8" s="20" t="e">
        <f>SUM(D2:D7)</f>
        <v>#DIV/0!</v>
      </c>
    </row>
    <row r="9" spans="1:10" ht="15" thickBot="1" x14ac:dyDescent="0.25"/>
    <row r="10" spans="1:10" ht="44.1" customHeight="1" thickBot="1" x14ac:dyDescent="0.25">
      <c r="B10" s="117" t="s">
        <v>14</v>
      </c>
      <c r="C10" s="118"/>
      <c r="D10" s="2"/>
    </row>
    <row r="11" spans="1:10" ht="15" thickBot="1" x14ac:dyDescent="0.25"/>
    <row r="12" spans="1:10" x14ac:dyDescent="0.2">
      <c r="A12" s="30" t="s">
        <v>35</v>
      </c>
      <c r="B12" s="76"/>
      <c r="C12" s="77"/>
      <c r="D12" s="77"/>
      <c r="E12" s="78"/>
      <c r="F12" s="78"/>
      <c r="G12" s="78"/>
      <c r="H12" s="77"/>
      <c r="I12" s="77"/>
      <c r="J12" s="79"/>
    </row>
    <row r="13" spans="1:10" ht="26.25" thickBot="1" x14ac:dyDescent="0.25">
      <c r="A13" s="80"/>
      <c r="B13" s="81" t="s">
        <v>17</v>
      </c>
      <c r="C13" s="82" t="s">
        <v>18</v>
      </c>
      <c r="D13" s="82" t="s">
        <v>19</v>
      </c>
      <c r="E13" s="83" t="s">
        <v>20</v>
      </c>
      <c r="F13" s="83" t="s">
        <v>21</v>
      </c>
      <c r="G13" s="84" t="s">
        <v>22</v>
      </c>
      <c r="H13" s="82" t="s">
        <v>23</v>
      </c>
      <c r="I13" s="82" t="s">
        <v>24</v>
      </c>
      <c r="J13" s="85" t="s">
        <v>19</v>
      </c>
    </row>
    <row r="14" spans="1:10" x14ac:dyDescent="0.2">
      <c r="A14" s="41" t="s">
        <v>25</v>
      </c>
      <c r="B14" s="42"/>
      <c r="C14" s="43"/>
      <c r="D14" s="43"/>
      <c r="E14" s="44"/>
      <c r="F14" s="44"/>
      <c r="G14" s="44"/>
      <c r="H14" s="43"/>
      <c r="I14" s="43"/>
      <c r="J14" s="45"/>
    </row>
    <row r="15" spans="1:10" x14ac:dyDescent="0.2">
      <c r="A15" s="46" t="s">
        <v>26</v>
      </c>
      <c r="B15" s="4"/>
      <c r="C15" s="47">
        <v>30</v>
      </c>
      <c r="D15" s="47">
        <f>B15*C15</f>
        <v>0</v>
      </c>
      <c r="E15" s="48">
        <v>365</v>
      </c>
      <c r="F15" s="9"/>
      <c r="G15" s="9"/>
      <c r="H15" s="47">
        <f>(D15*F15/E15)*G15/100</f>
        <v>0</v>
      </c>
      <c r="I15" s="47">
        <f>H15*22/100</f>
        <v>0</v>
      </c>
      <c r="J15" s="49">
        <f>H15+I15</f>
        <v>0</v>
      </c>
    </row>
    <row r="16" spans="1:10" x14ac:dyDescent="0.2">
      <c r="A16" s="50" t="s">
        <v>27</v>
      </c>
      <c r="B16" s="4"/>
      <c r="C16" s="47">
        <v>17</v>
      </c>
      <c r="D16" s="47">
        <f t="shared" ref="D16:D32" si="1">B16*C16</f>
        <v>0</v>
      </c>
      <c r="E16" s="48">
        <v>365</v>
      </c>
      <c r="F16" s="9"/>
      <c r="G16" s="9"/>
      <c r="H16" s="47">
        <f t="shared" ref="H16:H32" si="2">(D16*F16/E16)*G16/100</f>
        <v>0</v>
      </c>
      <c r="I16" s="47">
        <f>H16*22/100</f>
        <v>0</v>
      </c>
      <c r="J16" s="49">
        <f>H16+I16</f>
        <v>0</v>
      </c>
    </row>
    <row r="17" spans="1:10" ht="15" thickBot="1" x14ac:dyDescent="0.25">
      <c r="A17" s="51"/>
      <c r="B17" s="5"/>
      <c r="C17" s="53"/>
      <c r="D17" s="53"/>
      <c r="E17" s="54"/>
      <c r="F17" s="10"/>
      <c r="G17" s="10"/>
      <c r="H17" s="53"/>
      <c r="I17" s="53"/>
      <c r="J17" s="55">
        <f>SUM(J15:J16)</f>
        <v>0</v>
      </c>
    </row>
    <row r="18" spans="1:10" x14ac:dyDescent="0.2">
      <c r="A18" s="56" t="s">
        <v>28</v>
      </c>
      <c r="B18" s="6"/>
      <c r="C18" s="57"/>
      <c r="D18" s="57"/>
      <c r="E18" s="58"/>
      <c r="F18" s="11"/>
      <c r="G18" s="11"/>
      <c r="H18" s="57"/>
      <c r="I18" s="57"/>
      <c r="J18" s="59"/>
    </row>
    <row r="19" spans="1:10" x14ac:dyDescent="0.2">
      <c r="A19" s="46" t="s">
        <v>26</v>
      </c>
      <c r="B19" s="4"/>
      <c r="C19" s="47">
        <v>1</v>
      </c>
      <c r="D19" s="47">
        <f t="shared" si="1"/>
        <v>0</v>
      </c>
      <c r="E19" s="48">
        <v>365</v>
      </c>
      <c r="F19" s="9"/>
      <c r="G19" s="9"/>
      <c r="H19" s="47">
        <f t="shared" si="2"/>
        <v>0</v>
      </c>
      <c r="I19" s="47">
        <f t="shared" ref="I19:I20" si="3">H19*22/100</f>
        <v>0</v>
      </c>
      <c r="J19" s="49">
        <f>H19+I19</f>
        <v>0</v>
      </c>
    </row>
    <row r="20" spans="1:10" x14ac:dyDescent="0.2">
      <c r="A20" s="50" t="s">
        <v>27</v>
      </c>
      <c r="B20" s="4"/>
      <c r="C20" s="47">
        <v>1</v>
      </c>
      <c r="D20" s="47">
        <f t="shared" si="1"/>
        <v>0</v>
      </c>
      <c r="E20" s="48">
        <v>365</v>
      </c>
      <c r="F20" s="9"/>
      <c r="G20" s="9"/>
      <c r="H20" s="47">
        <f t="shared" si="2"/>
        <v>0</v>
      </c>
      <c r="I20" s="47">
        <f t="shared" si="3"/>
        <v>0</v>
      </c>
      <c r="J20" s="49">
        <f>H20+I20</f>
        <v>0</v>
      </c>
    </row>
    <row r="21" spans="1:10" ht="15" thickBot="1" x14ac:dyDescent="0.25">
      <c r="A21" s="60"/>
      <c r="B21" s="7"/>
      <c r="C21" s="61"/>
      <c r="D21" s="61"/>
      <c r="E21" s="62"/>
      <c r="F21" s="12"/>
      <c r="G21" s="12"/>
      <c r="H21" s="61"/>
      <c r="I21" s="61"/>
      <c r="J21" s="63">
        <f>SUM(J19:J20)</f>
        <v>0</v>
      </c>
    </row>
    <row r="22" spans="1:10" x14ac:dyDescent="0.2">
      <c r="A22" s="41" t="s">
        <v>29</v>
      </c>
      <c r="B22" s="3"/>
      <c r="C22" s="43"/>
      <c r="D22" s="43"/>
      <c r="E22" s="44"/>
      <c r="F22" s="8"/>
      <c r="G22" s="8"/>
      <c r="H22" s="43"/>
      <c r="I22" s="43"/>
      <c r="J22" s="45"/>
    </row>
    <row r="23" spans="1:10" x14ac:dyDescent="0.2">
      <c r="A23" s="46" t="s">
        <v>26</v>
      </c>
      <c r="B23" s="4"/>
      <c r="C23" s="47">
        <v>12</v>
      </c>
      <c r="D23" s="47">
        <f t="shared" si="1"/>
        <v>0</v>
      </c>
      <c r="E23" s="48">
        <v>244</v>
      </c>
      <c r="F23" s="9"/>
      <c r="G23" s="9"/>
      <c r="H23" s="47">
        <f t="shared" si="2"/>
        <v>0</v>
      </c>
      <c r="I23" s="47">
        <f t="shared" ref="I23:I24" si="4">H23*22/100</f>
        <v>0</v>
      </c>
      <c r="J23" s="49">
        <f>H23+I23</f>
        <v>0</v>
      </c>
    </row>
    <row r="24" spans="1:10" x14ac:dyDescent="0.2">
      <c r="A24" s="50" t="s">
        <v>27</v>
      </c>
      <c r="B24" s="4"/>
      <c r="C24" s="47">
        <v>12</v>
      </c>
      <c r="D24" s="47">
        <f t="shared" si="1"/>
        <v>0</v>
      </c>
      <c r="E24" s="48">
        <v>244</v>
      </c>
      <c r="F24" s="9"/>
      <c r="G24" s="9"/>
      <c r="H24" s="47">
        <f t="shared" si="2"/>
        <v>0</v>
      </c>
      <c r="I24" s="47">
        <f t="shared" si="4"/>
        <v>0</v>
      </c>
      <c r="J24" s="49">
        <f>H24+I24</f>
        <v>0</v>
      </c>
    </row>
    <row r="25" spans="1:10" ht="15" thickBot="1" x14ac:dyDescent="0.25">
      <c r="A25" s="60"/>
      <c r="B25" s="7"/>
      <c r="C25" s="61"/>
      <c r="D25" s="61"/>
      <c r="E25" s="62"/>
      <c r="F25" s="12"/>
      <c r="G25" s="12"/>
      <c r="H25" s="61"/>
      <c r="I25" s="61"/>
      <c r="J25" s="63">
        <f>SUM(J23:J24)</f>
        <v>0</v>
      </c>
    </row>
    <row r="26" spans="1:10" x14ac:dyDescent="0.2">
      <c r="A26" s="64" t="s">
        <v>30</v>
      </c>
      <c r="B26" s="8"/>
      <c r="C26" s="43"/>
      <c r="D26" s="43"/>
      <c r="E26" s="44"/>
      <c r="F26" s="8"/>
      <c r="G26" s="8"/>
      <c r="H26" s="43"/>
      <c r="I26" s="43"/>
      <c r="J26" s="45"/>
    </row>
    <row r="27" spans="1:10" x14ac:dyDescent="0.2">
      <c r="A27" s="65" t="s">
        <v>26</v>
      </c>
      <c r="B27" s="9"/>
      <c r="C27" s="47">
        <v>0.7</v>
      </c>
      <c r="D27" s="47">
        <f t="shared" si="1"/>
        <v>0</v>
      </c>
      <c r="E27" s="48">
        <v>365</v>
      </c>
      <c r="F27" s="9"/>
      <c r="G27" s="9"/>
      <c r="H27" s="47">
        <f t="shared" si="2"/>
        <v>0</v>
      </c>
      <c r="I27" s="47">
        <f t="shared" ref="I27:I28" si="5">H27*22/100</f>
        <v>0</v>
      </c>
      <c r="J27" s="49">
        <f>H27+I27</f>
        <v>0</v>
      </c>
    </row>
    <row r="28" spans="1:10" x14ac:dyDescent="0.2">
      <c r="A28" s="66" t="s">
        <v>27</v>
      </c>
      <c r="B28" s="9"/>
      <c r="C28" s="47">
        <v>0.7</v>
      </c>
      <c r="D28" s="47">
        <f t="shared" si="1"/>
        <v>0</v>
      </c>
      <c r="E28" s="48">
        <v>365</v>
      </c>
      <c r="F28" s="9"/>
      <c r="G28" s="9"/>
      <c r="H28" s="47">
        <f t="shared" si="2"/>
        <v>0</v>
      </c>
      <c r="I28" s="47">
        <f t="shared" si="5"/>
        <v>0</v>
      </c>
      <c r="J28" s="49">
        <f>H28+I28</f>
        <v>0</v>
      </c>
    </row>
    <row r="29" spans="1:10" ht="15" thickBot="1" x14ac:dyDescent="0.25">
      <c r="A29" s="67"/>
      <c r="B29" s="10"/>
      <c r="C29" s="53"/>
      <c r="D29" s="53"/>
      <c r="E29" s="54"/>
      <c r="F29" s="10"/>
      <c r="G29" s="10"/>
      <c r="H29" s="53"/>
      <c r="I29" s="53"/>
      <c r="J29" s="55">
        <f>SUM(J27:J28)</f>
        <v>0</v>
      </c>
    </row>
    <row r="30" spans="1:10" x14ac:dyDescent="0.2">
      <c r="A30" s="56" t="s">
        <v>31</v>
      </c>
      <c r="B30" s="6"/>
      <c r="C30" s="57"/>
      <c r="D30" s="57"/>
      <c r="E30" s="58"/>
      <c r="F30" s="11"/>
      <c r="G30" s="11"/>
      <c r="H30" s="57"/>
      <c r="I30" s="57"/>
      <c r="J30" s="59"/>
    </row>
    <row r="31" spans="1:10" x14ac:dyDescent="0.2">
      <c r="A31" s="46" t="s">
        <v>26</v>
      </c>
      <c r="B31" s="4"/>
      <c r="C31" s="47">
        <v>17</v>
      </c>
      <c r="D31" s="47">
        <f t="shared" si="1"/>
        <v>0</v>
      </c>
      <c r="E31" s="48">
        <v>121</v>
      </c>
      <c r="F31" s="9"/>
      <c r="G31" s="9"/>
      <c r="H31" s="47">
        <f t="shared" si="2"/>
        <v>0</v>
      </c>
      <c r="I31" s="47">
        <f t="shared" ref="I31:I32" si="6">H31*22/100</f>
        <v>0</v>
      </c>
      <c r="J31" s="49">
        <f>H31+I31</f>
        <v>0</v>
      </c>
    </row>
    <row r="32" spans="1:10" x14ac:dyDescent="0.2">
      <c r="A32" s="50" t="s">
        <v>27</v>
      </c>
      <c r="B32" s="4"/>
      <c r="C32" s="47">
        <v>17</v>
      </c>
      <c r="D32" s="47">
        <f t="shared" si="1"/>
        <v>0</v>
      </c>
      <c r="E32" s="48">
        <v>121</v>
      </c>
      <c r="F32" s="9"/>
      <c r="G32" s="9"/>
      <c r="H32" s="47">
        <f t="shared" si="2"/>
        <v>0</v>
      </c>
      <c r="I32" s="47">
        <f t="shared" si="6"/>
        <v>0</v>
      </c>
      <c r="J32" s="49">
        <f>H32+I32</f>
        <v>0</v>
      </c>
    </row>
    <row r="33" spans="1:10" ht="15" thickBot="1" x14ac:dyDescent="0.25">
      <c r="A33" s="51"/>
      <c r="B33" s="5"/>
      <c r="C33" s="53"/>
      <c r="D33" s="53"/>
      <c r="E33" s="54"/>
      <c r="F33" s="54"/>
      <c r="G33" s="54"/>
      <c r="H33" s="53"/>
      <c r="I33" s="53"/>
      <c r="J33" s="55">
        <f>SUM(J31:J32)</f>
        <v>0</v>
      </c>
    </row>
    <row r="34" spans="1:10" ht="15" thickBot="1" x14ac:dyDescent="0.25">
      <c r="A34" s="68" t="s">
        <v>32</v>
      </c>
      <c r="B34" s="69"/>
      <c r="C34" s="70">
        <f>J17+J21+J25+J29+J33</f>
        <v>0</v>
      </c>
      <c r="D34" s="71"/>
      <c r="E34" s="72"/>
      <c r="F34" s="72"/>
      <c r="G34" s="72"/>
      <c r="H34" s="73"/>
      <c r="I34" s="73"/>
      <c r="J34" s="74"/>
    </row>
    <row r="35" spans="1:10" x14ac:dyDescent="0.2">
      <c r="A35" s="75"/>
    </row>
    <row r="36" spans="1:10" x14ac:dyDescent="0.2">
      <c r="A36" s="75" t="s">
        <v>33</v>
      </c>
    </row>
    <row r="37" spans="1:10" x14ac:dyDescent="0.2">
      <c r="A37" s="75" t="s">
        <v>34</v>
      </c>
    </row>
  </sheetData>
  <sheetProtection algorithmName="SHA-512" hashValue="mT0xLGzE8KJVczaSaZZd43s9IVeGr7mnRMlY3JAXi+qMc01oZhowtfzNz+QQs/c14qBWAc47DGrirZZMW6ChXg==" saltValue="cIVDYfVvhOoLJukYrXhgMg==" spinCount="100000" sheet="1" objects="1" scenarios="1"/>
  <mergeCells count="2">
    <mergeCell ref="B4:B5"/>
    <mergeCell ref="B10:C10"/>
  </mergeCells>
  <conditionalFormatting sqref="C8">
    <cfRule type="cellIs" dxfId="29" priority="3" operator="lessThan">
      <formula>1</formula>
    </cfRule>
    <cfRule type="cellIs" dxfId="28" priority="4" operator="equal">
      <formula>$B$8</formula>
    </cfRule>
    <cfRule type="cellIs" dxfId="27" priority="8" operator="lessThan">
      <formula>100</formula>
    </cfRule>
    <cfRule type="cellIs" dxfId="26" priority="9" operator="equal">
      <formula>100</formula>
    </cfRule>
  </conditionalFormatting>
  <conditionalFormatting sqref="D8">
    <cfRule type="cellIs" dxfId="25" priority="5" operator="greaterThan">
      <formula>$D$10</formula>
    </cfRule>
    <cfRule type="cellIs" dxfId="24" priority="6" operator="lessThan">
      <formula>$D$10</formula>
    </cfRule>
    <cfRule type="cellIs" dxfId="23" priority="7" operator="equal">
      <formula>$D$10</formula>
    </cfRule>
  </conditionalFormatting>
  <conditionalFormatting sqref="F4:F5">
    <cfRule type="cellIs" dxfId="22" priority="1" operator="equal">
      <formula>"attenzione la somma di C4 e C5 deve essere &gt;20% e &lt;=30%"</formula>
    </cfRule>
    <cfRule type="cellIs" dxfId="21" priority="2" operator="equal">
      <formula>"attenzione la somma di C4 e C5 deve essere ≤20%"</formula>
    </cfRule>
  </conditionalFormatting>
  <dataValidations count="3">
    <dataValidation type="decimal" operator="lessThanOrEqual" allowBlank="1" showInputMessage="1" showErrorMessage="1" sqref="C4" xr:uid="{33E3EE9A-E199-4D88-9F51-A9EAC385EF0A}">
      <formula1>0.3</formula1>
    </dataValidation>
    <dataValidation type="decimal" operator="equal" allowBlank="1" showInputMessage="1" showErrorMessage="1" sqref="C2" xr:uid="{24C73326-C7AF-4DDD-8E87-1DD6ABB21BBA}">
      <formula1>0.2</formula1>
    </dataValidation>
    <dataValidation type="decimal" allowBlank="1" showInputMessage="1" showErrorMessage="1" sqref="C3" xr:uid="{FAA24015-D61C-481B-812D-20A01A2FE7D2}">
      <formula1>0.07</formula1>
      <formula2>0.9</formula2>
    </dataValidation>
  </dataValidations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7D701-0419-441F-A9E6-9EC7C2527B40}">
  <dimension ref="A1:D10"/>
  <sheetViews>
    <sheetView workbookViewId="0">
      <selection activeCell="C3" sqref="C3"/>
    </sheetView>
  </sheetViews>
  <sheetFormatPr defaultColWidth="8.7109375" defaultRowHeight="14.25" x14ac:dyDescent="0.2"/>
  <cols>
    <col min="1" max="1" width="64.140625" style="17" customWidth="1"/>
    <col min="2" max="4" width="28.28515625" style="17" customWidth="1"/>
    <col min="5" max="16384" width="8.7109375" style="17"/>
  </cols>
  <sheetData>
    <row r="1" spans="1:4" ht="16.5" thickBot="1" x14ac:dyDescent="0.25">
      <c r="A1" s="15" t="s">
        <v>0</v>
      </c>
      <c r="B1" s="16" t="s">
        <v>9</v>
      </c>
      <c r="C1" s="16" t="s">
        <v>10</v>
      </c>
      <c r="D1" s="16" t="s">
        <v>13</v>
      </c>
    </row>
    <row r="2" spans="1:4" ht="54.6" customHeight="1" thickBot="1" x14ac:dyDescent="0.25">
      <c r="A2" s="18" t="s">
        <v>1</v>
      </c>
      <c r="B2" s="19" t="s">
        <v>15</v>
      </c>
      <c r="C2" s="14">
        <v>0.15</v>
      </c>
      <c r="D2" s="20">
        <f>+$D$10*C2</f>
        <v>0</v>
      </c>
    </row>
    <row r="3" spans="1:4" ht="54.6" customHeight="1" thickBot="1" x14ac:dyDescent="0.25">
      <c r="A3" s="21" t="s">
        <v>2</v>
      </c>
      <c r="B3" s="19" t="s">
        <v>44</v>
      </c>
      <c r="C3" s="1">
        <v>4.2500000000000003E-2</v>
      </c>
      <c r="D3" s="20">
        <f t="shared" ref="D3:D6" si="0">+$D$10*C3</f>
        <v>0</v>
      </c>
    </row>
    <row r="4" spans="1:4" ht="115.5" thickBot="1" x14ac:dyDescent="0.25">
      <c r="A4" s="22" t="s">
        <v>5</v>
      </c>
      <c r="B4" s="119" t="s">
        <v>3</v>
      </c>
      <c r="C4" s="1">
        <v>0</v>
      </c>
      <c r="D4" s="20">
        <f t="shared" si="0"/>
        <v>0</v>
      </c>
    </row>
    <row r="5" spans="1:4" ht="26.25" thickBot="1" x14ac:dyDescent="0.25">
      <c r="A5" s="25" t="s">
        <v>6</v>
      </c>
      <c r="B5" s="120"/>
      <c r="C5" s="13">
        <v>0</v>
      </c>
      <c r="D5" s="20">
        <f t="shared" si="0"/>
        <v>0</v>
      </c>
    </row>
    <row r="6" spans="1:4" ht="90" thickBot="1" x14ac:dyDescent="0.25">
      <c r="A6" s="26" t="s">
        <v>37</v>
      </c>
      <c r="B6" s="27" t="s">
        <v>3</v>
      </c>
      <c r="C6" s="14">
        <f>+B8-C2-C3-C4-C5-C7</f>
        <v>0.8075</v>
      </c>
      <c r="D6" s="20">
        <f t="shared" si="0"/>
        <v>0</v>
      </c>
    </row>
    <row r="7" spans="1:4" ht="15" thickBot="1" x14ac:dyDescent="0.25">
      <c r="A7" s="18"/>
      <c r="B7" s="27"/>
      <c r="C7" s="86"/>
      <c r="D7" s="87"/>
    </row>
    <row r="8" spans="1:4" ht="18.75" thickBot="1" x14ac:dyDescent="0.25">
      <c r="A8" s="28" t="s">
        <v>4</v>
      </c>
      <c r="B8" s="19">
        <v>1</v>
      </c>
      <c r="C8" s="29">
        <f>SUM(C2:C7)</f>
        <v>1</v>
      </c>
      <c r="D8" s="20">
        <f>SUM(D2:D7)</f>
        <v>0</v>
      </c>
    </row>
    <row r="9" spans="1:4" ht="15" thickBot="1" x14ac:dyDescent="0.25"/>
    <row r="10" spans="1:4" ht="18.75" thickBot="1" x14ac:dyDescent="0.25">
      <c r="B10" s="117" t="s">
        <v>14</v>
      </c>
      <c r="C10" s="118"/>
      <c r="D10" s="2"/>
    </row>
  </sheetData>
  <sheetProtection algorithmName="SHA-512" hashValue="S2HarCKDIFnHryFNKupqkHl1viESMfesMPTO3OgSk2cnAn0Iit9Wl3a/WGoJ/anmPVTzIPUGq8KRCcNYMeBEIg==" saltValue="VB9zzo43WcX1MxeMntGemA==" spinCount="100000" sheet="1" objects="1" scenarios="1"/>
  <mergeCells count="2">
    <mergeCell ref="B4:B5"/>
    <mergeCell ref="B10:C10"/>
  </mergeCells>
  <conditionalFormatting sqref="C8">
    <cfRule type="cellIs" dxfId="20" priority="1" operator="lessThan">
      <formula>1</formula>
    </cfRule>
    <cfRule type="cellIs" dxfId="19" priority="2" operator="equal">
      <formula>$B$8</formula>
    </cfRule>
    <cfRule type="cellIs" dxfId="18" priority="6" operator="lessThan">
      <formula>100</formula>
    </cfRule>
    <cfRule type="cellIs" dxfId="17" priority="7" operator="equal">
      <formula>100</formula>
    </cfRule>
  </conditionalFormatting>
  <conditionalFormatting sqref="D8">
    <cfRule type="cellIs" dxfId="16" priority="3" operator="greaterThan">
      <formula>$D$10</formula>
    </cfRule>
    <cfRule type="cellIs" dxfId="15" priority="4" operator="lessThan">
      <formula>$D$10</formula>
    </cfRule>
    <cfRule type="cellIs" dxfId="14" priority="5" operator="equal">
      <formula>$D$10</formula>
    </cfRule>
  </conditionalFormatting>
  <dataValidations count="2">
    <dataValidation type="decimal" operator="equal" allowBlank="1" showInputMessage="1" showErrorMessage="1" sqref="C2" xr:uid="{DBE93750-19AF-43D2-8C1D-AB8C7C3A6C63}">
      <formula1>0.15</formula1>
    </dataValidation>
    <dataValidation type="decimal" allowBlank="1" showInputMessage="1" showErrorMessage="1" sqref="C3" xr:uid="{D5A3844E-F0D4-4A94-BA4C-CE195ADACB5B}">
      <formula1>0.0424</formula1>
      <formula2>0.75</formula2>
    </dataValidation>
  </dataValidations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71532E-7803-4A94-9676-12F75DD34939}">
  <dimension ref="A1:D10"/>
  <sheetViews>
    <sheetView tabSelected="1" workbookViewId="0">
      <selection activeCell="K6" sqref="K6"/>
    </sheetView>
  </sheetViews>
  <sheetFormatPr defaultColWidth="8.7109375" defaultRowHeight="14.25" x14ac:dyDescent="0.2"/>
  <cols>
    <col min="1" max="1" width="73.140625" style="17" customWidth="1"/>
    <col min="2" max="4" width="29.42578125" style="17" customWidth="1"/>
    <col min="5" max="16384" width="8.7109375" style="17"/>
  </cols>
  <sheetData>
    <row r="1" spans="1:4" ht="16.5" thickBot="1" x14ac:dyDescent="0.25">
      <c r="A1" s="15" t="s">
        <v>0</v>
      </c>
      <c r="B1" s="16" t="s">
        <v>9</v>
      </c>
      <c r="C1" s="16" t="s">
        <v>10</v>
      </c>
      <c r="D1" s="16" t="s">
        <v>13</v>
      </c>
    </row>
    <row r="2" spans="1:4" ht="18.75" thickBot="1" x14ac:dyDescent="0.25">
      <c r="A2" s="18" t="s">
        <v>1</v>
      </c>
      <c r="B2" s="19" t="s">
        <v>36</v>
      </c>
      <c r="C2" s="14">
        <v>0.2</v>
      </c>
      <c r="D2" s="20">
        <f>+$D$10*C2</f>
        <v>0</v>
      </c>
    </row>
    <row r="3" spans="1:4" ht="18.75" thickBot="1" x14ac:dyDescent="0.25">
      <c r="A3" s="21" t="s">
        <v>2</v>
      </c>
      <c r="B3" s="19" t="s">
        <v>38</v>
      </c>
      <c r="C3" s="14">
        <v>0.05</v>
      </c>
      <c r="D3" s="20">
        <f t="shared" ref="D3:D6" si="0">+$D$10*C3</f>
        <v>0</v>
      </c>
    </row>
    <row r="4" spans="1:4" ht="90" thickBot="1" x14ac:dyDescent="0.25">
      <c r="A4" s="22" t="s">
        <v>5</v>
      </c>
      <c r="B4" s="115" t="s">
        <v>45</v>
      </c>
      <c r="C4" s="1">
        <v>0</v>
      </c>
      <c r="D4" s="20">
        <f t="shared" si="0"/>
        <v>0</v>
      </c>
    </row>
    <row r="5" spans="1:4" ht="18.75" thickBot="1" x14ac:dyDescent="0.25">
      <c r="A5" s="25" t="s">
        <v>6</v>
      </c>
      <c r="B5" s="116"/>
      <c r="C5" s="13">
        <v>0</v>
      </c>
      <c r="D5" s="20">
        <f t="shared" si="0"/>
        <v>0</v>
      </c>
    </row>
    <row r="6" spans="1:4" ht="192" thickBot="1" x14ac:dyDescent="0.25">
      <c r="A6" s="26" t="s">
        <v>7</v>
      </c>
      <c r="B6" s="19" t="s">
        <v>40</v>
      </c>
      <c r="C6" s="14">
        <f>+B8-C2-C3-C4-C5-C7</f>
        <v>0.75</v>
      </c>
      <c r="D6" s="20">
        <f t="shared" si="0"/>
        <v>0</v>
      </c>
    </row>
    <row r="7" spans="1:4" ht="15" customHeight="1" thickBot="1" x14ac:dyDescent="0.25">
      <c r="A7" s="18"/>
      <c r="B7" s="19"/>
      <c r="C7" s="14"/>
      <c r="D7" s="20"/>
    </row>
    <row r="8" spans="1:4" ht="18.75" thickBot="1" x14ac:dyDescent="0.25">
      <c r="A8" s="28" t="s">
        <v>4</v>
      </c>
      <c r="B8" s="19">
        <v>1</v>
      </c>
      <c r="C8" s="29">
        <f>SUM(C2:C7)</f>
        <v>1</v>
      </c>
      <c r="D8" s="20">
        <f>SUM(D2:D7)</f>
        <v>0</v>
      </c>
    </row>
    <row r="9" spans="1:4" ht="15" thickBot="1" x14ac:dyDescent="0.25"/>
    <row r="10" spans="1:4" ht="18.75" thickBot="1" x14ac:dyDescent="0.25">
      <c r="B10" s="117" t="s">
        <v>14</v>
      </c>
      <c r="C10" s="118"/>
      <c r="D10" s="2"/>
    </row>
  </sheetData>
  <sheetProtection algorithmName="SHA-512" hashValue="KFrmVUezK6kQMrRFz/HwdfmBCYh6F5hHOrVb0/SuQ6eNRiRckniWzpv3JPsKME6AHXp4QDjlczTXvgInAJQHpA==" saltValue="NoubxW0fbHOHTcFJNu5QNw==" spinCount="100000" sheet="1" objects="1" scenarios="1"/>
  <mergeCells count="2">
    <mergeCell ref="B4:B5"/>
    <mergeCell ref="B10:C10"/>
  </mergeCells>
  <conditionalFormatting sqref="C8">
    <cfRule type="cellIs" dxfId="13" priority="3" operator="lessThan">
      <formula>1</formula>
    </cfRule>
    <cfRule type="cellIs" dxfId="12" priority="4" operator="equal">
      <formula>$B$8</formula>
    </cfRule>
    <cfRule type="cellIs" dxfId="11" priority="8" operator="lessThan">
      <formula>100</formula>
    </cfRule>
    <cfRule type="cellIs" dxfId="10" priority="9" operator="equal">
      <formula>100</formula>
    </cfRule>
  </conditionalFormatting>
  <conditionalFormatting sqref="D8">
    <cfRule type="cellIs" dxfId="9" priority="5" operator="greaterThan">
      <formula>$D$10</formula>
    </cfRule>
    <cfRule type="cellIs" dxfId="8" priority="6" operator="lessThan">
      <formula>$D$10</formula>
    </cfRule>
    <cfRule type="cellIs" dxfId="7" priority="7" operator="equal">
      <formula>$D$10</formula>
    </cfRule>
  </conditionalFormatting>
  <dataValidations count="4">
    <dataValidation type="decimal" operator="equal" allowBlank="1" showInputMessage="1" showErrorMessage="1" sqref="C3" xr:uid="{4C2F4ECC-27EE-4342-95CE-B99855C26531}">
      <formula1>0.05</formula1>
    </dataValidation>
    <dataValidation type="decimal" operator="equal" allowBlank="1" showInputMessage="1" showErrorMessage="1" sqref="C2" xr:uid="{7C8C54C1-8942-476C-8B47-A1805461DC6E}">
      <formula1>0.2</formula1>
    </dataValidation>
    <dataValidation type="decimal" operator="lessThanOrEqual" allowBlank="1" showInputMessage="1" showErrorMessage="1" sqref="C4" xr:uid="{9B1984B5-59DA-49D8-BDDF-795660499F96}">
      <formula1>0.25</formula1>
    </dataValidation>
    <dataValidation type="decimal" allowBlank="1" showInputMessage="1" showErrorMessage="1" sqref="C6" xr:uid="{81EF80B0-A0DE-47B5-85D8-C4696315AB88}">
      <formula1>0.5</formula1>
      <formula2>0.75</formula2>
    </dataValidation>
  </dataValidations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5E620E-3DA4-496D-B125-2793036139D8}">
  <dimension ref="A1:D10"/>
  <sheetViews>
    <sheetView workbookViewId="0">
      <selection activeCell="K6" sqref="K6"/>
    </sheetView>
  </sheetViews>
  <sheetFormatPr defaultColWidth="8.7109375" defaultRowHeight="14.25" x14ac:dyDescent="0.2"/>
  <cols>
    <col min="1" max="1" width="73.140625" style="17" customWidth="1"/>
    <col min="2" max="4" width="29.42578125" style="17" customWidth="1"/>
    <col min="5" max="16384" width="8.7109375" style="17"/>
  </cols>
  <sheetData>
    <row r="1" spans="1:4" ht="16.5" thickBot="1" x14ac:dyDescent="0.25">
      <c r="A1" s="15" t="s">
        <v>0</v>
      </c>
      <c r="B1" s="16" t="s">
        <v>9</v>
      </c>
      <c r="C1" s="16" t="s">
        <v>10</v>
      </c>
      <c r="D1" s="16" t="s">
        <v>13</v>
      </c>
    </row>
    <row r="2" spans="1:4" ht="18.75" thickBot="1" x14ac:dyDescent="0.25">
      <c r="A2" s="18" t="s">
        <v>1</v>
      </c>
      <c r="B2" s="19" t="s">
        <v>39</v>
      </c>
      <c r="C2" s="14">
        <v>0.25</v>
      </c>
      <c r="D2" s="20">
        <f>+$D$10*C2</f>
        <v>0</v>
      </c>
    </row>
    <row r="3" spans="1:4" ht="18.75" thickBot="1" x14ac:dyDescent="0.25">
      <c r="A3" s="21" t="s">
        <v>2</v>
      </c>
      <c r="B3" s="19" t="s">
        <v>38</v>
      </c>
      <c r="C3" s="14">
        <v>0.05</v>
      </c>
      <c r="D3" s="20">
        <f t="shared" ref="D3:D6" si="0">+$D$10*C3</f>
        <v>0</v>
      </c>
    </row>
    <row r="4" spans="1:4" ht="90" thickBot="1" x14ac:dyDescent="0.25">
      <c r="A4" s="22" t="s">
        <v>5</v>
      </c>
      <c r="B4" s="115" t="s">
        <v>46</v>
      </c>
      <c r="C4" s="1">
        <v>0.25009999999999999</v>
      </c>
      <c r="D4" s="20">
        <f t="shared" si="0"/>
        <v>0</v>
      </c>
    </row>
    <row r="5" spans="1:4" ht="18.75" thickBot="1" x14ac:dyDescent="0.25">
      <c r="A5" s="25" t="s">
        <v>6</v>
      </c>
      <c r="B5" s="116"/>
      <c r="C5" s="13">
        <v>0</v>
      </c>
      <c r="D5" s="20">
        <f t="shared" si="0"/>
        <v>0</v>
      </c>
    </row>
    <row r="6" spans="1:4" ht="192" thickBot="1" x14ac:dyDescent="0.25">
      <c r="A6" s="26" t="s">
        <v>7</v>
      </c>
      <c r="B6" s="19" t="s">
        <v>47</v>
      </c>
      <c r="C6" s="14">
        <f>+B8-C2-C3-C4-C5-C7</f>
        <v>0.44989999999999997</v>
      </c>
      <c r="D6" s="20">
        <f t="shared" si="0"/>
        <v>0</v>
      </c>
    </row>
    <row r="7" spans="1:4" ht="18.75" thickBot="1" x14ac:dyDescent="0.25">
      <c r="A7" s="18"/>
      <c r="B7" s="19"/>
      <c r="C7" s="14"/>
      <c r="D7" s="20"/>
    </row>
    <row r="8" spans="1:4" ht="27.95" customHeight="1" thickBot="1" x14ac:dyDescent="0.25">
      <c r="A8" s="28" t="s">
        <v>4</v>
      </c>
      <c r="B8" s="19">
        <v>1</v>
      </c>
      <c r="C8" s="29">
        <f>SUM(C2:C7)</f>
        <v>1</v>
      </c>
      <c r="D8" s="20">
        <f>SUM(D2:D7)</f>
        <v>0</v>
      </c>
    </row>
    <row r="9" spans="1:4" ht="15" thickBot="1" x14ac:dyDescent="0.25"/>
    <row r="10" spans="1:4" ht="18.75" thickBot="1" x14ac:dyDescent="0.25">
      <c r="B10" s="117" t="s">
        <v>14</v>
      </c>
      <c r="C10" s="118"/>
      <c r="D10" s="2"/>
    </row>
  </sheetData>
  <sheetProtection algorithmName="SHA-512" hashValue="55+4IZMgCVrUGnVjsjwIOrWewFEIIKLzUkC4INvEUd/auvq+zLvCASU6A/TRTzdvJdzS1WpVGnK92qlPTaabag==" saltValue="98NjEPZWENlCh32Wp5SwlQ==" spinCount="100000" sheet="1" objects="1" scenarios="1"/>
  <mergeCells count="2">
    <mergeCell ref="B4:B5"/>
    <mergeCell ref="B10:C10"/>
  </mergeCells>
  <conditionalFormatting sqref="C8">
    <cfRule type="cellIs" dxfId="6" priority="1" operator="lessThan">
      <formula>1</formula>
    </cfRule>
    <cfRule type="cellIs" dxfId="5" priority="2" operator="equal">
      <formula>$B$8</formula>
    </cfRule>
    <cfRule type="cellIs" dxfId="4" priority="6" operator="lessThan">
      <formula>100</formula>
    </cfRule>
    <cfRule type="cellIs" dxfId="3" priority="7" operator="equal">
      <formula>100</formula>
    </cfRule>
  </conditionalFormatting>
  <conditionalFormatting sqref="D8">
    <cfRule type="cellIs" dxfId="2" priority="3" operator="greaterThan">
      <formula>$D$10</formula>
    </cfRule>
    <cfRule type="cellIs" dxfId="1" priority="4" operator="lessThan">
      <formula>$D$10</formula>
    </cfRule>
    <cfRule type="cellIs" dxfId="0" priority="5" operator="equal">
      <formula>$D$10</formula>
    </cfRule>
  </conditionalFormatting>
  <dataValidations count="4">
    <dataValidation type="decimal" allowBlank="1" showInputMessage="1" showErrorMessage="1" sqref="C6" xr:uid="{4F84774D-B209-4095-9743-9C9AEFC99F47}">
      <formula1>0.5</formula1>
      <formula2>0.75</formula2>
    </dataValidation>
    <dataValidation type="decimal" allowBlank="1" showInputMessage="1" showErrorMessage="1" sqref="C4" xr:uid="{5C913828-26FD-449F-9765-B6B6991F8F2F}">
      <formula1>0.2501</formula1>
      <formula2>0.3</formula2>
    </dataValidation>
    <dataValidation type="decimal" operator="equal" allowBlank="1" showInputMessage="1" showErrorMessage="1" sqref="C2" xr:uid="{53BF7E6B-F726-4A07-868F-8C3E41E672E1}">
      <formula1>0.25</formula1>
    </dataValidation>
    <dataValidation type="decimal" operator="equal" allowBlank="1" showInputMessage="1" showErrorMessage="1" sqref="C3" xr:uid="{538C4B36-1F5F-457B-8D55-5A268AB13743}">
      <formula1>0.05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7</vt:i4>
      </vt:variant>
    </vt:vector>
  </HeadingPairs>
  <TitlesOfParts>
    <vt:vector size="7" baseType="lpstr">
      <vt:lpstr>GUIDA</vt:lpstr>
      <vt:lpstr>Ricerca o Servizio tipo A</vt:lpstr>
      <vt:lpstr>Ricerca o Servizio tipo B</vt:lpstr>
      <vt:lpstr>Ricerca o Servizio tipo C</vt:lpstr>
      <vt:lpstr>Consulenza</vt:lpstr>
      <vt:lpstr>Tariffario A</vt:lpstr>
      <vt:lpstr>Tariffario 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Antonio Caiazzo</dc:creator>
  <cp:lastModifiedBy>Alberto Airoldi</cp:lastModifiedBy>
  <dcterms:created xsi:type="dcterms:W3CDTF">2015-06-05T18:19:34Z</dcterms:created>
  <dcterms:modified xsi:type="dcterms:W3CDTF">2025-10-02T13:24:27Z</dcterms:modified>
</cp:coreProperties>
</file>