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672" activeTab="0"/>
  </bookViews>
  <sheets>
    <sheet name="LEGENDA" sheetId="1" r:id="rId1"/>
    <sheet name="UNIMI  " sheetId="2" r:id="rId2"/>
    <sheet name="BUDGET FOR PROPOSAL (Form B )" sheetId="3" r:id="rId3"/>
    <sheet name="Tab 3.4 b UNIMI " sheetId="4" r:id="rId4"/>
    <sheet name="Calculation depreciation UNIMI" sheetId="5" r:id="rId5"/>
    <sheet name="Calculation  staff costs UNIMI " sheetId="6" r:id="rId6"/>
    <sheet name="Foglio1" sheetId="7" r:id="rId7"/>
  </sheets>
  <definedNames>
    <definedName name="_xlnm.Print_Area" localSheetId="1">'UNIMI  '!$A$1:$L$123</definedName>
  </definedNames>
  <calcPr fullCalcOnLoad="1"/>
</workbook>
</file>

<file path=xl/comments2.xml><?xml version="1.0" encoding="utf-8"?>
<comments xmlns="http://schemas.openxmlformats.org/spreadsheetml/2006/main">
  <authors>
    <author>Bruno Zampaglione</author>
    <author>Bruno</author>
  </authors>
  <commentList>
    <comment ref="B47" authorId="0">
      <text>
        <r>
          <rPr>
            <b/>
            <sz val="8"/>
            <rFont val="Tahoma"/>
            <family val="2"/>
          </rPr>
          <t>The beneficiary must operate research infrastructure that falls under the definition of large research infrastructure (i.e. a total value of at least EUR 20 million and representing at least 75% of the total fixed assets). If this is the case, the value of the specific research infrastructure used for the action (and for which the costs are charged to the action) is irrelevant (i.e. it can be lower or higher than EUR 20 million)</t>
        </r>
        <r>
          <rPr>
            <sz val="9"/>
            <rFont val="Tahoma"/>
            <family val="2"/>
          </rPr>
          <t xml:space="preserve">
</t>
        </r>
      </text>
    </comment>
    <comment ref="B11" authorId="1">
      <text>
        <r>
          <rPr>
            <b/>
            <sz val="10"/>
            <color indexed="10"/>
            <rFont val="Tahoma"/>
            <family val="2"/>
          </rPr>
          <t>Compilare sheet  Calculation staff costs UNIMI</t>
        </r>
        <r>
          <rPr>
            <sz val="8"/>
            <rFont val="Tahoma"/>
            <family val="2"/>
          </rPr>
          <t xml:space="preserve">
</t>
        </r>
      </text>
    </comment>
    <comment ref="B30" authorId="0">
      <text>
        <r>
          <rPr>
            <b/>
            <sz val="8"/>
            <rFont val="Tahoma"/>
            <family val="2"/>
          </rPr>
          <t>Compilare sheet 
Calculation depreciation</t>
        </r>
        <r>
          <rPr>
            <sz val="9"/>
            <rFont val="Tahoma"/>
            <family val="2"/>
          </rPr>
          <t xml:space="preserve">
</t>
        </r>
      </text>
    </comment>
  </commentList>
</comments>
</file>

<file path=xl/comments4.xml><?xml version="1.0" encoding="utf-8"?>
<comments xmlns="http://schemas.openxmlformats.org/spreadsheetml/2006/main">
  <authors>
    <author>Kampen, Jan-Joris van</author>
  </authors>
  <commentList>
    <comment ref="O11" authorId="0">
      <text>
        <r>
          <rPr>
            <sz val="9"/>
            <rFont val="Tahoma"/>
            <family val="2"/>
          </rPr>
          <t>Contributions of third parties to be budgeted as personell costs or other direct costs. No indirect costs on these costs when NOT used on the premises of the benificiary.</t>
        </r>
      </text>
    </comment>
  </commentList>
</comments>
</file>

<file path=xl/comments5.xml><?xml version="1.0" encoding="utf-8"?>
<comments xmlns="http://schemas.openxmlformats.org/spreadsheetml/2006/main">
  <authors>
    <author>Bruno Zampaglione</author>
  </authors>
  <commentList>
    <comment ref="C8" authorId="0">
      <text>
        <r>
          <rPr>
            <sz val="9"/>
            <rFont val="Tahoma"/>
            <family val="2"/>
          </rPr>
          <t xml:space="preserve">ATTREZZATURE INFORMATICHE = 36 MESI ATTREZZATURE   SCIENTIFICHE = 60 MESI   
</t>
        </r>
      </text>
    </comment>
  </commentList>
</comments>
</file>

<file path=xl/comments6.xml><?xml version="1.0" encoding="utf-8"?>
<comments xmlns="http://schemas.openxmlformats.org/spreadsheetml/2006/main">
  <authors>
    <author>Bruno Zampaglione</author>
  </authors>
  <commentList>
    <comment ref="J8" authorId="0">
      <text>
        <r>
          <rPr>
            <sz val="7"/>
            <rFont val="Tahoma"/>
            <family val="2"/>
          </rPr>
          <t>i</t>
        </r>
        <r>
          <rPr>
            <sz val="8"/>
            <rFont val="Tahoma"/>
            <family val="2"/>
          </rPr>
          <t xml:space="preserve"> mesi inseriti sono 12 ma possono essere cambiati a seconda della  durata del contratto.                                                                      Per es.   6 mesi per una persona  al  50%  </t>
        </r>
      </text>
    </comment>
    <comment ref="J29" authorId="0">
      <text>
        <r>
          <rPr>
            <sz val="8"/>
            <rFont val="Tahoma"/>
            <family val="2"/>
          </rPr>
          <t xml:space="preserve">i mesi inseriti sono 12 ma possono essere cambiati a seconda della  durata del contratto.                                                            Per es.   6 mesi per una persona al  50%  </t>
        </r>
        <r>
          <rPr>
            <sz val="7"/>
            <rFont val="Tahoma"/>
            <family val="2"/>
          </rPr>
          <t xml:space="preserve">
</t>
        </r>
      </text>
    </comment>
  </commentList>
</comments>
</file>

<file path=xl/sharedStrings.xml><?xml version="1.0" encoding="utf-8"?>
<sst xmlns="http://schemas.openxmlformats.org/spreadsheetml/2006/main" count="392" uniqueCount="276">
  <si>
    <t>Subcontracting</t>
  </si>
  <si>
    <t>Differenza</t>
  </si>
  <si>
    <r>
      <t>Spese da sostenere realmente</t>
    </r>
    <r>
      <rPr>
        <sz val="10"/>
        <color indexed="10"/>
        <rFont val="Arial"/>
        <family val="2"/>
      </rPr>
      <t xml:space="preserve"> in rosso</t>
    </r>
  </si>
  <si>
    <t>Spese a carico CE</t>
  </si>
  <si>
    <t>Irap</t>
  </si>
  <si>
    <t>Compilare solo le caselle in GIALLO</t>
  </si>
  <si>
    <t>Ammortamenti (quota NON esponibile)</t>
  </si>
  <si>
    <t>H2020</t>
  </si>
  <si>
    <t>//</t>
  </si>
  <si>
    <t>Audit</t>
  </si>
  <si>
    <t>TOTAL</t>
  </si>
  <si>
    <t>DIRECT COSTS</t>
  </si>
  <si>
    <t>TOTALE</t>
  </si>
  <si>
    <t>TOTAL ESTIMATED BUDGET</t>
  </si>
  <si>
    <t>Maximum EU</t>
  </si>
  <si>
    <t>D1 - TRAVEL</t>
  </si>
  <si>
    <t>D2 - EQUIPMENT</t>
  </si>
  <si>
    <t>D4 - Costs of large research infrastructure</t>
  </si>
  <si>
    <t>E INDIRECT COSTS (Overheads)</t>
  </si>
  <si>
    <t>Ritenuta Ente (6% del Requested Grant)</t>
  </si>
  <si>
    <t xml:space="preserve">PI - </t>
  </si>
  <si>
    <t>A</t>
  </si>
  <si>
    <t>B</t>
  </si>
  <si>
    <t>C</t>
  </si>
  <si>
    <t>D</t>
  </si>
  <si>
    <t>E</t>
  </si>
  <si>
    <t>F</t>
  </si>
  <si>
    <t>G</t>
  </si>
  <si>
    <t>H</t>
  </si>
  <si>
    <t>I</t>
  </si>
  <si>
    <t>J</t>
  </si>
  <si>
    <t>K</t>
  </si>
  <si>
    <t>Participant</t>
  </si>
  <si>
    <t>Country</t>
  </si>
  <si>
    <t>Other Direct Costs</t>
  </si>
  <si>
    <t>Direct Costs of            Sub-Contracting</t>
  </si>
  <si>
    <t xml:space="preserve">Direct costs of
providing
financial
support to third
parties </t>
  </si>
  <si>
    <t>Costs of inkind
contributions
not used on
the
beneficiary's
premises</t>
  </si>
  <si>
    <t>Indirect Costs
(=0.25(A+B-E))</t>
  </si>
  <si>
    <t>Special unit
costs covering
direct &amp;
indirect costs</t>
  </si>
  <si>
    <t>Total
estimated
eligible costs/€
(=A+B+C+D+F +G)</t>
  </si>
  <si>
    <t>Reimbursement
rate</t>
  </si>
  <si>
    <t>Max. grant
(=H*I)</t>
  </si>
  <si>
    <t>Requested
grant / €</t>
  </si>
  <si>
    <t>UNIMI</t>
  </si>
  <si>
    <t>IT</t>
  </si>
  <si>
    <t xml:space="preserve">TOTAL </t>
  </si>
  <si>
    <t xml:space="preserve">E. Indirect Costs </t>
  </si>
  <si>
    <t>Requested EU  (STAGE 1)</t>
  </si>
  <si>
    <t>A.1. Personnel</t>
  </si>
  <si>
    <t>A.3. Seconded Persons</t>
  </si>
  <si>
    <t>A.4.   SME  Owners without salary.</t>
  </si>
  <si>
    <t>A.5. Beneficiaries that are natuarl persons without salary</t>
  </si>
  <si>
    <t>[A.6. Personnel for providing access to research infrastructure]</t>
  </si>
  <si>
    <t>Other( specifiy…..)</t>
  </si>
  <si>
    <t>Equipment</t>
  </si>
  <si>
    <t>Personnel</t>
  </si>
  <si>
    <t>PERSONNEL IN STAFF</t>
  </si>
  <si>
    <t>eligible cost</t>
  </si>
  <si>
    <t>actual</t>
  </si>
  <si>
    <t>Cost/year</t>
  </si>
  <si>
    <t>IRAP</t>
  </si>
  <si>
    <t>Net  value</t>
  </si>
  <si>
    <t>Effort month        1 °year</t>
  </si>
  <si>
    <t>Total costs    1 °year</t>
  </si>
  <si>
    <t>Effort month        2 °year</t>
  </si>
  <si>
    <t>Total costs    2 °year</t>
  </si>
  <si>
    <t>Effort month        3 °year</t>
  </si>
  <si>
    <t>Total costs    3 °year</t>
  </si>
  <si>
    <t>Effort month        4 °year</t>
  </si>
  <si>
    <t>Total costs    4 °year</t>
  </si>
  <si>
    <t>Effort month        5 °year</t>
  </si>
  <si>
    <t>Total costs   5 °year</t>
  </si>
  <si>
    <t>Total costs</t>
  </si>
  <si>
    <t>Personnel involded</t>
  </si>
  <si>
    <t>Ente   società</t>
  </si>
  <si>
    <t>Nominativo</t>
  </si>
  <si>
    <t>http://www.unimi.it/ricerca/finanziamenti_nazionali/3527.htm</t>
  </si>
  <si>
    <r>
      <rPr>
        <b/>
        <sz val="10"/>
        <color indexed="10"/>
        <rFont val="Aharoni"/>
        <family val="0"/>
      </rPr>
      <t>*</t>
    </r>
    <r>
      <rPr>
        <b/>
        <sz val="10"/>
        <rFont val="Aharoni"/>
        <family val="0"/>
      </rPr>
      <t xml:space="preserve"> Il Costo del personale strutturato UNIMI  è consultabile al link:</t>
    </r>
  </si>
  <si>
    <t xml:space="preserve">Direct costs of providing  financial  support to third  parties </t>
  </si>
  <si>
    <t xml:space="preserve"> i.e  Personnel costs</t>
  </si>
  <si>
    <t xml:space="preserve"> i. e …..</t>
  </si>
  <si>
    <t>i.e …..</t>
  </si>
  <si>
    <t xml:space="preserve">B) </t>
  </si>
  <si>
    <t xml:space="preserve">A) </t>
  </si>
  <si>
    <t>……equipment</t>
  </si>
  <si>
    <t>compilare  solo i campi in giallo</t>
  </si>
  <si>
    <t>project duration  max  5 anni</t>
  </si>
  <si>
    <t xml:space="preserve">BUDGET FOR PROPOSAL     </t>
  </si>
  <si>
    <r>
      <rPr>
        <b/>
        <sz val="10"/>
        <rFont val="Aharoni"/>
        <family val="0"/>
      </rPr>
      <t>cliccare su</t>
    </r>
    <r>
      <rPr>
        <b/>
        <sz val="12"/>
        <rFont val="Aharoni"/>
        <family val="0"/>
      </rPr>
      <t xml:space="preserve">  "Tabelle salariali"</t>
    </r>
  </si>
  <si>
    <r>
      <rPr>
        <b/>
        <sz val="10"/>
        <color indexed="10"/>
        <rFont val="Arial"/>
        <family val="2"/>
      </rPr>
      <t>F</t>
    </r>
    <r>
      <rPr>
        <b/>
        <sz val="10"/>
        <rFont val="Arial"/>
        <family val="2"/>
      </rPr>
      <t xml:space="preserve"> Indirect Costs (25%)</t>
    </r>
  </si>
  <si>
    <r>
      <rPr>
        <b/>
        <sz val="10"/>
        <color indexed="10"/>
        <rFont val="Arial"/>
        <family val="2"/>
      </rPr>
      <t>E</t>
    </r>
    <r>
      <rPr>
        <b/>
        <sz val="10"/>
        <rFont val="Arial"/>
        <family val="2"/>
      </rPr>
      <t xml:space="preserve"> </t>
    </r>
    <r>
      <rPr>
        <b/>
        <sz val="8"/>
        <rFont val="Arial"/>
        <family val="2"/>
      </rPr>
      <t>Costs of inkind
contributions
not used on
the
beneficiary's
premises</t>
    </r>
  </si>
  <si>
    <r>
      <rPr>
        <b/>
        <sz val="10"/>
        <color indexed="10"/>
        <rFont val="Arial"/>
        <family val="2"/>
      </rPr>
      <t xml:space="preserve">D. </t>
    </r>
    <r>
      <rPr>
        <b/>
        <sz val="8"/>
        <rFont val="Arial"/>
        <family val="2"/>
      </rPr>
      <t xml:space="preserve">Direct costs of
providing
financial
support to                          third
parties </t>
    </r>
  </si>
  <si>
    <t>Procedura:</t>
  </si>
  <si>
    <t>a ) Individuare il profilo del  docente/ricercatore attraverso la classe e lo scatto e rilevare il costo annuo diminuito  dal relativo costo  IRAP annuale  ( costo NON eleggibile)</t>
  </si>
  <si>
    <t xml:space="preserve">B.1. Travel  </t>
  </si>
  <si>
    <t xml:space="preserve">B.2. Equipment  </t>
  </si>
  <si>
    <t xml:space="preserve">B.3. Other Good and services </t>
  </si>
  <si>
    <t>B.4. Costs  of large research infrastructure</t>
  </si>
  <si>
    <t>C Subcontracting</t>
  </si>
  <si>
    <t>Partner budget Horizon 2020</t>
  </si>
  <si>
    <t>Project</t>
  </si>
  <si>
    <t>Organisation full name</t>
  </si>
  <si>
    <t>Funding on Research:</t>
  </si>
  <si>
    <t>Choose appropriate percentage</t>
  </si>
  <si>
    <t>Budget</t>
  </si>
  <si>
    <t>Cost Details (euros)</t>
  </si>
  <si>
    <t>(A) Direct Personnel costs*</t>
  </si>
  <si>
    <t>(B) Other Direct Costs</t>
  </si>
  <si>
    <t>(C) Direct costs of sub-contracting</t>
  </si>
  <si>
    <t>(D) Direct costs of providing financial support to third parties</t>
  </si>
  <si>
    <t>(E) Costs of inkind contributions not used on the benificiary's premises</t>
  </si>
  <si>
    <t>(F) Indirect costs (=0.25(A+B-E)</t>
  </si>
  <si>
    <t>(G) Special Unit costs covering direct &amp; indirect costs</t>
  </si>
  <si>
    <t>(H) Total estimated eligible costs (=A+B+C+D+F+G)</t>
  </si>
  <si>
    <t>(J) Max. Grant (=H*I)</t>
  </si>
  <si>
    <t>own contribution</t>
  </si>
  <si>
    <t>Project cost</t>
  </si>
  <si>
    <t>Please complete the table below for each participant if the sum of the costs for’ travel’, ‘equipment’, and ‘goods and services’ exceeds 15% of the personnel costs for that participant</t>
  </si>
  <si>
    <t>Cost</t>
  </si>
  <si>
    <t>Justification</t>
  </si>
  <si>
    <t>Justification of Travel</t>
  </si>
  <si>
    <t>Justification of Equipment</t>
  </si>
  <si>
    <t>Justification of other goods and services</t>
  </si>
  <si>
    <t>Othe good and services</t>
  </si>
  <si>
    <t>……other</t>
  </si>
  <si>
    <t>Budget Category</t>
  </si>
  <si>
    <t xml:space="preserve">Other ( specify…..)  </t>
  </si>
  <si>
    <t>In-kind contrib. used on the third party’s premises</t>
  </si>
  <si>
    <t>Finanziatore</t>
  </si>
  <si>
    <t xml:space="preserve">Responsabile Scientifico </t>
  </si>
  <si>
    <t>cliccare solo sulle caselle evidenziate in giallo</t>
  </si>
  <si>
    <t>Acronimo/Titolo Progetto</t>
  </si>
  <si>
    <t xml:space="preserve">  Partner  - UNIMI</t>
  </si>
  <si>
    <t>DURATA   MESI PROGETTO :  ____</t>
  </si>
  <si>
    <t xml:space="preserve">Calcolo costi di ammortamento per ATTREZZATURE, STRUMENTAZIONI </t>
  </si>
  <si>
    <t xml:space="preserve">DESCRIZIONE ATTREZZATURE </t>
  </si>
  <si>
    <t>COSTO TOTALE</t>
  </si>
  <si>
    <t xml:space="preserve">PERIODO AMMORTAMENTO                                               60 mesi Attrezzature scientifiche                                             36 Attrezzature informatiche                                                </t>
  </si>
  <si>
    <t xml:space="preserve">MESI DI UTILIZZO NEL PROGETTO   </t>
  </si>
  <si>
    <t>% UTILIZZO NEL PROGETTO</t>
  </si>
  <si>
    <t>TOTALE AMMORTAMENTO AMMISSIBILE</t>
  </si>
  <si>
    <t>SUB TOTALE APPARECCHIATURE SCIENTIFICHE</t>
  </si>
  <si>
    <t>SUB TOTALE APPARECCHIATURE INFORMATICHE</t>
  </si>
  <si>
    <t>Totale</t>
  </si>
  <si>
    <t>TOTALI</t>
  </si>
  <si>
    <t xml:space="preserve">N.B.: </t>
  </si>
  <si>
    <t>ATTENZIONE</t>
  </si>
  <si>
    <t>differenza non ammortazzibile da inpuutare su Overheads o  altri  fondi</t>
  </si>
  <si>
    <t xml:space="preserve"> le attrezzature scientifiche hanno un periodo di deprezzamento pari a 60  mesi,  quelle informatiche, hanno un periodo di deprezzamento pari a 36 mesi                                                               (si consiglia di acquistarle all'inizio del progetto)</t>
  </si>
  <si>
    <t>- le attrezzature possono essere utilizzate anche per altri progetti (si riduce la % di utilizzo sul progetto)</t>
  </si>
  <si>
    <t>ATTENZIONE:  se vengono utilizzate  TERZE PARTI ( chiamare Ufficio Audit )</t>
  </si>
  <si>
    <t>Compilazione Obbligatoria</t>
  </si>
  <si>
    <t xml:space="preserve"> …….personnel</t>
  </si>
  <si>
    <t>LEGENDA</t>
  </si>
  <si>
    <t>* Il Costo del personale strutturato UNIMI  è consultabile al link:</t>
  </si>
  <si>
    <t>cliccare su  "Tabelle salariali"</t>
  </si>
  <si>
    <t xml:space="preserve"> Procedura:                                                                                              Individuare il profilo del  docente/ricercatore attraverso la classe e lo scatto           e rilevare il costo annuo diminuito  dal relativo costo  IRAP annuale                   (costo NON eleggibile)</t>
  </si>
  <si>
    <r>
      <t>PER LA COSTRUZIONE DEL BUDGET  COMPILARE LA SHEET "</t>
    </r>
    <r>
      <rPr>
        <sz val="10"/>
        <rFont val="Arial Black"/>
        <family val="2"/>
      </rPr>
      <t>H2020</t>
    </r>
    <r>
      <rPr>
        <b/>
        <sz val="10"/>
        <rFont val="Arial"/>
        <family val="2"/>
      </rPr>
      <t xml:space="preserve">" </t>
    </r>
    <r>
      <rPr>
        <b/>
        <sz val="10"/>
        <color indexed="56"/>
        <rFont val="Arial"/>
        <family val="2"/>
      </rPr>
      <t xml:space="preserve"> </t>
    </r>
    <r>
      <rPr>
        <b/>
        <sz val="10"/>
        <color indexed="56"/>
        <rFont val="Bodoni MT Black"/>
        <family val="1"/>
      </rPr>
      <t>(</t>
    </r>
    <r>
      <rPr>
        <b/>
        <sz val="12"/>
        <color indexed="56"/>
        <rFont val="Bodoni MT Black"/>
        <family val="1"/>
      </rPr>
      <t>SOLO I CAMPI IN GIALLO)</t>
    </r>
    <r>
      <rPr>
        <b/>
        <sz val="10"/>
        <color indexed="56"/>
        <rFont val="Arial"/>
        <family val="2"/>
      </rPr>
      <t xml:space="preserve"> </t>
    </r>
    <r>
      <rPr>
        <b/>
        <sz val="10"/>
        <rFont val="Arial"/>
        <family val="2"/>
      </rPr>
      <t xml:space="preserve">                                                                              </t>
    </r>
    <r>
      <rPr>
        <sz val="10"/>
        <rFont val="Arial"/>
        <family val="2"/>
      </rPr>
      <t>(La compilazione di questa sheet permette l'automatica compilazione delle sheet  " BUDGET FOR PROPOSAL" - "TAB 3.4 b" - ESTIMATED BUDGET"</t>
    </r>
  </si>
  <si>
    <r>
      <t xml:space="preserve">La compilazione  della sheet </t>
    </r>
    <r>
      <rPr>
        <b/>
        <sz val="10"/>
        <rFont val="Arial"/>
        <family val="2"/>
      </rPr>
      <t>" Calcolo costo del personale "</t>
    </r>
    <r>
      <rPr>
        <sz val="10"/>
        <rFont val="Arial"/>
        <family val="0"/>
      </rPr>
      <t xml:space="preserve">  è facoltativa.                                                                                                                              La tabella permette di pianificare  l'utilizzo del personale coinvolto nel progetto  (effort mesi /uomo) ed il realtivo costo da allocare nella sheet " H2020"</t>
    </r>
  </si>
  <si>
    <t xml:space="preserve">UE_ Horizon_2020 </t>
  </si>
  <si>
    <t>to be enrolled</t>
  </si>
  <si>
    <t>TOTAL PERSONELL COSTS</t>
  </si>
  <si>
    <t>In -Kind Contribution free of charghe</t>
  </si>
  <si>
    <t>Income</t>
  </si>
  <si>
    <t>PhD student</t>
  </si>
  <si>
    <t>Name</t>
  </si>
  <si>
    <t>Public body/Company</t>
  </si>
  <si>
    <t>Researcher   (staff member)</t>
  </si>
  <si>
    <t>PhD student  ( Staff member)</t>
  </si>
  <si>
    <t xml:space="preserve">Researcher   (PI) </t>
  </si>
  <si>
    <t>Pubblic Body/Company</t>
  </si>
  <si>
    <t>Project  title</t>
  </si>
  <si>
    <t xml:space="preserve">Budget - Project  H2020 </t>
  </si>
  <si>
    <t>Months</t>
  </si>
  <si>
    <t>PI</t>
  </si>
  <si>
    <t>Acronym</t>
  </si>
  <si>
    <t>Duration  (Months)</t>
  </si>
  <si>
    <t>Duration</t>
  </si>
  <si>
    <t>Duration of the project</t>
  </si>
  <si>
    <t>To</t>
  </si>
  <si>
    <t>From</t>
  </si>
  <si>
    <t>Tot.  Periods</t>
  </si>
  <si>
    <t>Tot. Individual items</t>
  </si>
  <si>
    <t>Total Items</t>
  </si>
  <si>
    <t>Total</t>
  </si>
  <si>
    <t>Total staff member</t>
  </si>
  <si>
    <t>Other</t>
  </si>
  <si>
    <t xml:space="preserve">Total </t>
  </si>
  <si>
    <t>Total Researcher Fellowship</t>
  </si>
  <si>
    <t>Total PhD student</t>
  </si>
  <si>
    <t>Total Personnel to be enrolled</t>
  </si>
  <si>
    <t>Compilazione  Obbligatoria</t>
  </si>
  <si>
    <t>PERSONNEL TO BE ENROLLED</t>
  </si>
  <si>
    <t>Form cost</t>
  </si>
  <si>
    <t xml:space="preserve">Duration annual  contract </t>
  </si>
  <si>
    <t xml:space="preserve">Duration  annual contract </t>
  </si>
  <si>
    <r>
      <t xml:space="preserve">Per la voce </t>
    </r>
    <r>
      <rPr>
        <b/>
        <sz val="16"/>
        <rFont val="Arial Black"/>
        <family val="2"/>
      </rPr>
      <t>"Personnel"</t>
    </r>
    <r>
      <rPr>
        <b/>
        <sz val="10"/>
        <rFont val="Arial"/>
        <family val="2"/>
      </rPr>
      <t xml:space="preserve"> compilare obbligatoriamente la sheet </t>
    </r>
    <r>
      <rPr>
        <b/>
        <sz val="14"/>
        <rFont val="Bodoni MT Black"/>
        <family val="1"/>
      </rPr>
      <t>"Calculation staff costs"</t>
    </r>
    <r>
      <rPr>
        <b/>
        <sz val="10"/>
        <rFont val="Arial"/>
        <family val="2"/>
      </rPr>
      <t xml:space="preserve"> </t>
    </r>
    <r>
      <rPr>
        <b/>
        <sz val="12"/>
        <color indexed="56"/>
        <rFont val="Arial Black"/>
        <family val="2"/>
      </rPr>
      <t xml:space="preserve"> </t>
    </r>
    <r>
      <rPr>
        <b/>
        <sz val="12"/>
        <color indexed="56"/>
        <rFont val="Bodoni MT Black"/>
        <family val="1"/>
      </rPr>
      <t>(solo i campi in giallo)</t>
    </r>
  </si>
  <si>
    <r>
      <t xml:space="preserve"> Per  la voce</t>
    </r>
    <r>
      <rPr>
        <b/>
        <sz val="14"/>
        <rFont val="Arial Black"/>
        <family val="2"/>
      </rPr>
      <t xml:space="preserve"> "Attrezzature "</t>
    </r>
    <r>
      <rPr>
        <b/>
        <sz val="10"/>
        <rFont val="Arial"/>
        <family val="2"/>
      </rPr>
      <t xml:space="preserve"> compilare obbligatoriamente  la sheet "</t>
    </r>
    <r>
      <rPr>
        <b/>
        <sz val="12"/>
        <rFont val="Bodoni MT Black"/>
        <family val="1"/>
      </rPr>
      <t>Ammortamento UNIMI</t>
    </r>
    <r>
      <rPr>
        <b/>
        <sz val="14"/>
        <rFont val="Bodoni MT Black"/>
        <family val="1"/>
      </rPr>
      <t xml:space="preserve">" </t>
    </r>
    <r>
      <rPr>
        <b/>
        <sz val="14"/>
        <color indexed="10"/>
        <rFont val="Bodoni MT Black"/>
        <family val="1"/>
      </rPr>
      <t xml:space="preserve"> </t>
    </r>
    <r>
      <rPr>
        <b/>
        <sz val="12"/>
        <color indexed="56"/>
        <rFont val="Bodoni MT Black"/>
        <family val="1"/>
      </rPr>
      <t>(solo i campi in colore giallo)</t>
    </r>
  </si>
  <si>
    <t>Scientific equipment  (depreciation  60 months)</t>
  </si>
  <si>
    <t>Information technology equipment (depreciation  36 months)</t>
  </si>
  <si>
    <t>Reagents</t>
  </si>
  <si>
    <t>Chemical reagents</t>
  </si>
  <si>
    <t xml:space="preserve">Pubblication </t>
  </si>
  <si>
    <t>Expenses for travel and accomodation  ( Project meeting)</t>
  </si>
  <si>
    <t>Totale effort</t>
  </si>
  <si>
    <t>TAB  3.4.b - Proposal</t>
  </si>
  <si>
    <t xml:space="preserve">                                B OTHER DIRECT COSTS</t>
  </si>
  <si>
    <r>
      <t>A</t>
    </r>
    <r>
      <rPr>
        <b/>
        <sz val="10"/>
        <color indexed="10"/>
        <rFont val="Arial"/>
        <family val="2"/>
      </rPr>
      <t xml:space="preserve"> </t>
    </r>
    <r>
      <rPr>
        <b/>
        <sz val="10"/>
        <rFont val="Arial"/>
        <family val="2"/>
      </rPr>
      <t>DIRECT PERSONNEL COSTS</t>
    </r>
  </si>
  <si>
    <t>Expenses for travel and accomodation  (Dissemination in Conference)</t>
  </si>
  <si>
    <t>D3 - OTHER GOODS AND SERVICES                                                   (consum., publications, translation, Audit…..)</t>
  </si>
  <si>
    <t>Costs</t>
  </si>
  <si>
    <r>
      <rPr>
        <b/>
        <sz val="10"/>
        <color indexed="10"/>
        <rFont val="Arial"/>
        <family val="2"/>
      </rPr>
      <t>G</t>
    </r>
    <r>
      <rPr>
        <b/>
        <sz val="10"/>
        <rFont val="Arial"/>
        <family val="2"/>
      </rPr>
      <t xml:space="preserve"> Special unit
costs covering
direct &amp;
indirect costs</t>
    </r>
  </si>
  <si>
    <t>Special unit costs covering direct &amp; indirect costs</t>
  </si>
  <si>
    <t>costs for energy efficiency measures in buildings</t>
  </si>
  <si>
    <t>access costs for providing trans-national access to research infrastructure</t>
  </si>
  <si>
    <t>costs for clinical studies</t>
  </si>
  <si>
    <t>C. Direct Costs of Subcontracting</t>
  </si>
  <si>
    <t>Other ( i.e. registration fees for conferences ) (Dissemination)</t>
  </si>
  <si>
    <t>A.2. Natural persons under direct  contract                             (to be hired)</t>
  </si>
  <si>
    <t>Task  (describe in annex 1)</t>
  </si>
  <si>
    <r>
      <t xml:space="preserve"> PI Principal Investigator in staff</t>
    </r>
    <r>
      <rPr>
        <b/>
        <sz val="10"/>
        <color indexed="10"/>
        <rFont val="Arial"/>
        <family val="2"/>
      </rPr>
      <t xml:space="preserve"> *</t>
    </r>
  </si>
  <si>
    <r>
      <t xml:space="preserve">Personnel in staff (Prof/Ric/tech/other already in staff) </t>
    </r>
    <r>
      <rPr>
        <b/>
        <sz val="10"/>
        <color indexed="10"/>
        <rFont val="Arial"/>
        <family val="2"/>
      </rPr>
      <t>*</t>
    </r>
  </si>
  <si>
    <t xml:space="preserve">Seconded Persons </t>
  </si>
  <si>
    <t>SME owners</t>
  </si>
  <si>
    <t>Beneficiary that are natural persons</t>
  </si>
  <si>
    <t>Personnel for providing access</t>
  </si>
  <si>
    <t xml:space="preserve"> PhD Student  to be enrolled</t>
  </si>
  <si>
    <t>Assunzioni CCNL  Art 19   to be enrolled</t>
  </si>
  <si>
    <t>Total  Tecnhical and administrative staff</t>
  </si>
  <si>
    <t>Other personnel ( specify….)</t>
  </si>
  <si>
    <t>Personell by Third Party   who work In the Third Party's premises</t>
  </si>
  <si>
    <r>
      <t xml:space="preserve">In kind contribution provided by Third Party  and used in  </t>
    </r>
    <r>
      <rPr>
        <b/>
        <i/>
        <u val="single"/>
        <sz val="10"/>
        <color indexed="23"/>
        <rFont val="Arial"/>
        <family val="2"/>
      </rPr>
      <t>the Third Party's  premises   (</t>
    </r>
    <r>
      <rPr>
        <b/>
        <i/>
        <sz val="10"/>
        <color indexed="23"/>
        <rFont val="Arial"/>
        <family val="2"/>
      </rPr>
      <t xml:space="preserve"> specify)</t>
    </r>
  </si>
  <si>
    <t>In kind contribution provided by Third Party and  used in the Third Party's premises( specify….)</t>
  </si>
  <si>
    <t>Total  Other Personnel</t>
  </si>
  <si>
    <t>Aaverege personnel cost</t>
  </si>
  <si>
    <t>Post Doc ( specify……………..)</t>
  </si>
  <si>
    <t>CALCOLO COSTI  NON RENDICONTABILI</t>
  </si>
  <si>
    <t>Costo imputato al progetto</t>
  </si>
  <si>
    <t>Quota stipendi non rendicontabile</t>
  </si>
  <si>
    <t>Quota stipendi non rendicontata</t>
  </si>
  <si>
    <t>COSTI TOTALI DA SOSTENERE</t>
  </si>
  <si>
    <t>Collaborazione coordinata e continuativa (CO.CO.CO)</t>
  </si>
  <si>
    <t>Durata del contratto             Mesi</t>
  </si>
  <si>
    <t>Mounths</t>
  </si>
  <si>
    <t xml:space="preserve">Durata del contratto             </t>
  </si>
  <si>
    <t>dato obbligatorio</t>
  </si>
  <si>
    <t>costi personale annui</t>
  </si>
  <si>
    <t>Direct Personnel Costs</t>
  </si>
  <si>
    <t>Quota budget obbligatorio per PhD NON rendicontabile</t>
  </si>
  <si>
    <t>1° Anno</t>
  </si>
  <si>
    <t>2° Anno</t>
  </si>
  <si>
    <t>3° Anno</t>
  </si>
  <si>
    <t>Dottorati Umanistici</t>
  </si>
  <si>
    <t>Dottorati Scientifici</t>
  </si>
  <si>
    <t>*</t>
  </si>
  <si>
    <r>
      <t xml:space="preserve">Quota budget di ricerca obbligatoria del  PhD NON rendicontabile </t>
    </r>
    <r>
      <rPr>
        <sz val="14"/>
        <color indexed="10"/>
        <rFont val="Arial"/>
        <family val="2"/>
      </rPr>
      <t xml:space="preserve">* </t>
    </r>
    <r>
      <rPr>
        <sz val="10"/>
        <color indexed="10"/>
        <rFont val="Arial"/>
        <family val="2"/>
      </rPr>
      <t>( vedi nota sotto)</t>
    </r>
  </si>
  <si>
    <t>Other ( expenses for travel preoject.)  Experts</t>
  </si>
  <si>
    <t>PC</t>
  </si>
  <si>
    <t>Other ( Organization of workshops, venue rentals and services)</t>
  </si>
  <si>
    <r>
      <t xml:space="preserve">Other: </t>
    </r>
    <r>
      <rPr>
        <i/>
        <sz val="10"/>
        <rFont val="Arial"/>
        <family val="2"/>
      </rPr>
      <t>( specifiy….)</t>
    </r>
  </si>
  <si>
    <t>Other: ( specifiy….)</t>
  </si>
  <si>
    <t>Post Doc ( specify……………………………………………..)</t>
  </si>
  <si>
    <t>Post Doc  ( specify……………………………………………..)</t>
  </si>
  <si>
    <r>
      <t xml:space="preserve">Technical staff  </t>
    </r>
    <r>
      <rPr>
        <sz val="8"/>
        <color indexed="8"/>
        <rFont val="Calibri"/>
        <family val="2"/>
      </rPr>
      <t>( specificare   se tecnico / tecnologo)</t>
    </r>
  </si>
  <si>
    <t>Technical staff  ( staff member  Tecnico/Tecnologo)</t>
  </si>
  <si>
    <t>Post Doc    ( Staff member)</t>
  </si>
  <si>
    <r>
      <t>Researcher</t>
    </r>
    <r>
      <rPr>
        <b/>
        <sz val="14"/>
        <color indexed="60"/>
        <rFont val="Calibri"/>
        <family val="2"/>
      </rPr>
      <t xml:space="preserve"> </t>
    </r>
    <r>
      <rPr>
        <b/>
        <sz val="10"/>
        <color indexed="8"/>
        <rFont val="Calibri"/>
        <family val="2"/>
      </rPr>
      <t xml:space="preserve"> Partner UNIMI </t>
    </r>
    <r>
      <rPr>
        <b/>
        <sz val="14"/>
        <color indexed="60"/>
        <rFont val="Calibri"/>
        <family val="2"/>
      </rPr>
      <t xml:space="preserve"> (PI) </t>
    </r>
  </si>
  <si>
    <t xml:space="preserve">TOTALI DA RIPORTARE NELLA SITUAZIONE DI CASSA </t>
  </si>
  <si>
    <t xml:space="preserve">Total  Post  Doc </t>
  </si>
  <si>
    <t>a cura dell' Ufficio Auditing</t>
  </si>
  <si>
    <t>FLAT RATE                                                                                                                                     PC common office; chancellor's office;maintenance; gas, electricity, . …</t>
  </si>
  <si>
    <t>Research Fellowship</t>
  </si>
  <si>
    <t>ATTENZIONE:  se vengono utilizzate  TERZE PARTI ( chiamare Uffici Ricerca )</t>
  </si>
  <si>
    <t xml:space="preserve"> </t>
  </si>
  <si>
    <t xml:space="preserve"> UNIMI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</si>
</sst>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Sì&quot;;&quot;Sì&quot;;&quot;No&quot;"/>
    <numFmt numFmtId="185" formatCode="&quot;Vero&quot;;&quot;Vero&quot;;&quot;Falso&quot;"/>
    <numFmt numFmtId="186" formatCode="&quot;Attivo&quot;;&quot;Attivo&quot;;&quot;Disattivo&quot;"/>
    <numFmt numFmtId="187" formatCode="_-* #,##0.000_-;\-* #,##0.000_-;_-* &quot;-&quot;??_-;_-@_-"/>
    <numFmt numFmtId="188" formatCode="_-* #,##0.0_-;\-* #,##0.0_-;_-* &quot;-&quot;??_-;_-@_-"/>
    <numFmt numFmtId="189" formatCode="_-* #,##0_-;\-* #,##0_-;_-* &quot;-&quot;??_-;_-@_-"/>
    <numFmt numFmtId="190" formatCode="000"/>
    <numFmt numFmtId="191" formatCode="_(* #,##0.00_);_(* \(#,##0.00\);_(* &quot;-&quot;??_);_(@_)"/>
    <numFmt numFmtId="192" formatCode="_(* #,##0_);_(* \(#,##0\);_(* &quot;-&quot;_);_(@_)"/>
    <numFmt numFmtId="193" formatCode="_(&quot;$&quot;* #,##0.00_);_(&quot;$&quot;* \(#,##0.00\);_(&quot;$&quot;* &quot;-&quot;??_);_(@_)"/>
    <numFmt numFmtId="194" formatCode="_(&quot;$&quot;* #,##0_);_(&quot;$&quot;* \(#,##0\);_(&quot;$&quot;* &quot;-&quot;_);_(@_)"/>
    <numFmt numFmtId="195" formatCode="[$€-2]\ #.##000_);[Red]\([$€-2]\ #.##000\)"/>
    <numFmt numFmtId="196" formatCode="0.0%"/>
    <numFmt numFmtId="197" formatCode="_-* #,##0.0_-;\-* #,##0.0_-;_-* &quot;-&quot;?_-;_-@_-"/>
    <numFmt numFmtId="198" formatCode="#,##0_ ;\-#,##0\ "/>
    <numFmt numFmtId="199" formatCode="&quot;Attivo&quot;;&quot;Attivo&quot;;&quot;Inattivo&quot;"/>
    <numFmt numFmtId="200" formatCode="0.0"/>
    <numFmt numFmtId="201" formatCode="&quot;€&quot;\ #,##0"/>
    <numFmt numFmtId="202" formatCode="0.000"/>
    <numFmt numFmtId="203" formatCode="0.0000"/>
    <numFmt numFmtId="204" formatCode="#,##0.0"/>
    <numFmt numFmtId="205" formatCode="_-* #,##0.0000_-;\-* #,##0.0000_-;_-* &quot;-&quot;??_-;_-@_-"/>
    <numFmt numFmtId="206" formatCode="[$-410]dddd\ d\ mmmm\ yyyy"/>
    <numFmt numFmtId="207" formatCode="0.00000"/>
    <numFmt numFmtId="208" formatCode="_-[$€-410]\ * #,##0.00_-;\-[$€-410]\ * #,##0.00_-;_-[$€-410]\ * &quot;-&quot;??_-;_-@_-"/>
    <numFmt numFmtId="209" formatCode="#,##0.00_ ;\-#,##0.00\ "/>
  </numFmts>
  <fonts count="153">
    <font>
      <sz val="10"/>
      <name val="Arial"/>
      <family val="0"/>
    </font>
    <font>
      <u val="single"/>
      <sz val="10"/>
      <color indexed="12"/>
      <name val="Arial"/>
      <family val="2"/>
    </font>
    <font>
      <u val="single"/>
      <sz val="10"/>
      <color indexed="61"/>
      <name val="Arial"/>
      <family val="2"/>
    </font>
    <font>
      <b/>
      <sz val="11"/>
      <name val="Arial"/>
      <family val="2"/>
    </font>
    <font>
      <b/>
      <sz val="10"/>
      <name val="Arial"/>
      <family val="2"/>
    </font>
    <font>
      <sz val="10"/>
      <color indexed="8"/>
      <name val="MS Sans Serif"/>
      <family val="2"/>
    </font>
    <font>
      <b/>
      <sz val="10"/>
      <color indexed="61"/>
      <name val="Arial"/>
      <family val="2"/>
    </font>
    <font>
      <sz val="10"/>
      <color indexed="10"/>
      <name val="Arial"/>
      <family val="2"/>
    </font>
    <font>
      <sz val="11"/>
      <name val="Arial"/>
      <family val="2"/>
    </font>
    <font>
      <b/>
      <sz val="10"/>
      <color indexed="10"/>
      <name val="Arial"/>
      <family val="2"/>
    </font>
    <font>
      <b/>
      <sz val="8"/>
      <name val="Arial"/>
      <family val="2"/>
    </font>
    <font>
      <b/>
      <sz val="20"/>
      <name val="Aharoni"/>
      <family val="0"/>
    </font>
    <font>
      <b/>
      <sz val="16"/>
      <name val="Aharoni"/>
      <family val="0"/>
    </font>
    <font>
      <sz val="10"/>
      <name val="Albertus MT"/>
      <family val="2"/>
    </font>
    <font>
      <sz val="9"/>
      <name val="Arial"/>
      <family val="2"/>
    </font>
    <font>
      <sz val="8"/>
      <name val="Arial"/>
      <family val="2"/>
    </font>
    <font>
      <b/>
      <sz val="10"/>
      <name val="Antique Olive Bold"/>
      <family val="2"/>
    </font>
    <font>
      <sz val="9"/>
      <name val="Tahoma"/>
      <family val="2"/>
    </font>
    <font>
      <sz val="8"/>
      <name val="Palatino Linotype"/>
      <family val="1"/>
    </font>
    <font>
      <b/>
      <sz val="10"/>
      <name val="Aharoni"/>
      <family val="0"/>
    </font>
    <font>
      <b/>
      <sz val="12"/>
      <name val="Aharoni"/>
      <family val="0"/>
    </font>
    <font>
      <b/>
      <sz val="10"/>
      <color indexed="10"/>
      <name val="Aharoni"/>
      <family val="0"/>
    </font>
    <font>
      <sz val="12"/>
      <name val="Arial"/>
      <family val="2"/>
    </font>
    <font>
      <b/>
      <sz val="14"/>
      <name val="Aharoni"/>
      <family val="0"/>
    </font>
    <font>
      <i/>
      <sz val="10"/>
      <name val="Arial"/>
      <family val="2"/>
    </font>
    <font>
      <b/>
      <sz val="8"/>
      <name val="Tahoma"/>
      <family val="2"/>
    </font>
    <font>
      <b/>
      <sz val="20"/>
      <name val="Arial"/>
      <family val="2"/>
    </font>
    <font>
      <b/>
      <sz val="12"/>
      <name val="Arial"/>
      <family val="2"/>
    </font>
    <font>
      <b/>
      <sz val="10"/>
      <color indexed="9"/>
      <name val="Arial"/>
      <family val="2"/>
    </font>
    <font>
      <sz val="16"/>
      <name val="Arial Rounded MT Bold"/>
      <family val="2"/>
    </font>
    <font>
      <b/>
      <sz val="10"/>
      <name val="Palatino Linotype"/>
      <family val="1"/>
    </font>
    <font>
      <b/>
      <sz val="16"/>
      <name val="Arial"/>
      <family val="2"/>
    </font>
    <font>
      <b/>
      <i/>
      <sz val="10"/>
      <name val="Arial"/>
      <family val="2"/>
    </font>
    <font>
      <sz val="14"/>
      <name val="Palatino Linotype"/>
      <family val="1"/>
    </font>
    <font>
      <sz val="14"/>
      <name val="Arial"/>
      <family val="2"/>
    </font>
    <font>
      <sz val="16"/>
      <name val="Arial"/>
      <family val="2"/>
    </font>
    <font>
      <b/>
      <sz val="10"/>
      <color indexed="8"/>
      <name val="Arial"/>
      <family val="2"/>
    </font>
    <font>
      <b/>
      <sz val="9"/>
      <color indexed="10"/>
      <name val="Arial"/>
      <family val="2"/>
    </font>
    <font>
      <b/>
      <sz val="24"/>
      <name val="Aharoni"/>
      <family val="0"/>
    </font>
    <font>
      <b/>
      <sz val="28"/>
      <name val="Aharoni"/>
      <family val="0"/>
    </font>
    <font>
      <b/>
      <i/>
      <sz val="10"/>
      <color indexed="23"/>
      <name val="Arial"/>
      <family val="2"/>
    </font>
    <font>
      <b/>
      <i/>
      <u val="single"/>
      <sz val="10"/>
      <color indexed="23"/>
      <name val="Arial"/>
      <family val="2"/>
    </font>
    <font>
      <b/>
      <sz val="10"/>
      <color indexed="56"/>
      <name val="Arial"/>
      <family val="2"/>
    </font>
    <font>
      <sz val="10"/>
      <name val="Arial Black"/>
      <family val="2"/>
    </font>
    <font>
      <b/>
      <sz val="10"/>
      <color indexed="56"/>
      <name val="Bodoni MT Black"/>
      <family val="1"/>
    </font>
    <font>
      <b/>
      <sz val="12"/>
      <color indexed="56"/>
      <name val="Bodoni MT Black"/>
      <family val="1"/>
    </font>
    <font>
      <b/>
      <sz val="12"/>
      <name val="Bodoni MT Black"/>
      <family val="1"/>
    </font>
    <font>
      <b/>
      <sz val="14"/>
      <name val="Bodoni MT Black"/>
      <family val="1"/>
    </font>
    <font>
      <b/>
      <sz val="14"/>
      <color indexed="10"/>
      <name val="Bodoni MT Black"/>
      <family val="1"/>
    </font>
    <font>
      <b/>
      <sz val="14"/>
      <name val="Arial"/>
      <family val="2"/>
    </font>
    <font>
      <sz val="22"/>
      <name val="Arial Black"/>
      <family val="2"/>
    </font>
    <font>
      <b/>
      <sz val="20"/>
      <name val="Arial Black"/>
      <family val="2"/>
    </font>
    <font>
      <b/>
      <sz val="12"/>
      <name val="Arial Black"/>
      <family val="2"/>
    </font>
    <font>
      <b/>
      <sz val="14"/>
      <name val="Arial Black"/>
      <family val="2"/>
    </font>
    <font>
      <b/>
      <sz val="16"/>
      <name val="Arial Black"/>
      <family val="2"/>
    </font>
    <font>
      <b/>
      <sz val="12"/>
      <color indexed="56"/>
      <name val="Arial Black"/>
      <family val="2"/>
    </font>
    <font>
      <sz val="8"/>
      <name val="Tahoma"/>
      <family val="2"/>
    </font>
    <font>
      <sz val="7"/>
      <name val="Tahoma"/>
      <family val="2"/>
    </font>
    <font>
      <sz val="11"/>
      <color indexed="8"/>
      <name val="Calibri"/>
      <family val="2"/>
    </font>
    <font>
      <sz val="10"/>
      <color indexed="8"/>
      <name val="Calibri"/>
      <family val="2"/>
    </font>
    <font>
      <b/>
      <sz val="10"/>
      <color indexed="10"/>
      <name val="Tahoma"/>
      <family val="2"/>
    </font>
    <font>
      <sz val="14"/>
      <color indexed="10"/>
      <name val="Arial"/>
      <family val="2"/>
    </font>
    <font>
      <b/>
      <sz val="10"/>
      <color indexed="8"/>
      <name val="Calibri"/>
      <family val="2"/>
    </font>
    <font>
      <sz val="8"/>
      <color indexed="8"/>
      <name val="Calibri"/>
      <family val="2"/>
    </font>
    <font>
      <b/>
      <sz val="14"/>
      <color indexed="6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Calibri"/>
      <family val="2"/>
    </font>
    <font>
      <b/>
      <sz val="10"/>
      <color indexed="63"/>
      <name val="Arial"/>
      <family val="2"/>
    </font>
    <font>
      <i/>
      <sz val="10"/>
      <color indexed="8"/>
      <name val="Calibri"/>
      <family val="2"/>
    </font>
    <font>
      <b/>
      <sz val="12"/>
      <color indexed="10"/>
      <name val="Arial"/>
      <family val="2"/>
    </font>
    <font>
      <b/>
      <sz val="12"/>
      <color indexed="60"/>
      <name val="Arial"/>
      <family val="2"/>
    </font>
    <font>
      <sz val="10"/>
      <name val="Calibri"/>
      <family val="2"/>
    </font>
    <font>
      <i/>
      <sz val="10"/>
      <color indexed="10"/>
      <name val="Arial"/>
      <family val="2"/>
    </font>
    <font>
      <sz val="10"/>
      <color indexed="56"/>
      <name val="Arial"/>
      <family val="2"/>
    </font>
    <font>
      <b/>
      <sz val="10"/>
      <color indexed="23"/>
      <name val="Arial"/>
      <family val="2"/>
    </font>
    <font>
      <b/>
      <sz val="10"/>
      <color indexed="56"/>
      <name val="Arial Black"/>
      <family val="2"/>
    </font>
    <font>
      <b/>
      <sz val="12"/>
      <color indexed="10"/>
      <name val="Berlin Sans FB Demi"/>
      <family val="2"/>
    </font>
    <font>
      <b/>
      <sz val="8"/>
      <color indexed="63"/>
      <name val="Arial"/>
      <family val="2"/>
    </font>
    <font>
      <b/>
      <sz val="10"/>
      <color indexed="49"/>
      <name val="Arial"/>
      <family val="2"/>
    </font>
    <font>
      <sz val="10"/>
      <color indexed="8"/>
      <name val="Arial"/>
      <family val="2"/>
    </font>
    <font>
      <i/>
      <sz val="10"/>
      <color indexed="55"/>
      <name val="Arial"/>
      <family val="2"/>
    </font>
    <font>
      <b/>
      <sz val="12"/>
      <color indexed="56"/>
      <name val="Arial"/>
      <family val="2"/>
    </font>
    <font>
      <b/>
      <sz val="16"/>
      <name val="Calibri"/>
      <family val="2"/>
    </font>
    <font>
      <b/>
      <sz val="11"/>
      <color indexed="10"/>
      <name val="Arial"/>
      <family val="2"/>
    </font>
    <font>
      <b/>
      <sz val="10"/>
      <color indexed="60"/>
      <name val="Arial"/>
      <family val="2"/>
    </font>
    <font>
      <b/>
      <sz val="28"/>
      <color indexed="56"/>
      <name val="Elephant"/>
      <family val="1"/>
    </font>
    <font>
      <sz val="28"/>
      <color indexed="56"/>
      <name val="Elephant"/>
      <family val="1"/>
    </font>
    <font>
      <b/>
      <sz val="20"/>
      <color indexed="56"/>
      <name val="Elephant"/>
      <family val="1"/>
    </font>
    <font>
      <sz val="20"/>
      <color indexed="56"/>
      <name val="Elephant"/>
      <family val="1"/>
    </font>
    <font>
      <b/>
      <sz val="8"/>
      <color indexed="56"/>
      <name val="Berlin Sans FB Demi"/>
      <family val="2"/>
    </font>
    <font>
      <b/>
      <sz val="12"/>
      <color indexed="8"/>
      <name val="Arial Unicode MS"/>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FF0000"/>
      <name val="Arial"/>
      <family val="2"/>
    </font>
    <font>
      <sz val="10"/>
      <color rgb="FFFF0000"/>
      <name val="Arial"/>
      <family val="2"/>
    </font>
    <font>
      <sz val="12"/>
      <color theme="1"/>
      <name val="Calibri"/>
      <family val="2"/>
    </font>
    <font>
      <b/>
      <sz val="10"/>
      <color theme="1"/>
      <name val="Calibri"/>
      <family val="2"/>
    </font>
    <font>
      <b/>
      <sz val="10"/>
      <color rgb="FF222222"/>
      <name val="Arial"/>
      <family val="2"/>
    </font>
    <font>
      <sz val="10"/>
      <color theme="1"/>
      <name val="Calibri"/>
      <family val="2"/>
    </font>
    <font>
      <i/>
      <sz val="10"/>
      <color theme="1"/>
      <name val="Calibri"/>
      <family val="2"/>
    </font>
    <font>
      <b/>
      <sz val="12"/>
      <color rgb="FFFF0000"/>
      <name val="Arial"/>
      <family val="2"/>
    </font>
    <font>
      <b/>
      <sz val="12"/>
      <color rgb="FFC00000"/>
      <name val="Arial"/>
      <family val="2"/>
    </font>
    <font>
      <i/>
      <sz val="10"/>
      <color rgb="FFFF0000"/>
      <name val="Arial"/>
      <family val="2"/>
    </font>
    <font>
      <b/>
      <sz val="10"/>
      <color rgb="FF002060"/>
      <name val="Arial"/>
      <family val="2"/>
    </font>
    <font>
      <sz val="10"/>
      <color rgb="FF002060"/>
      <name val="Arial"/>
      <family val="2"/>
    </font>
    <font>
      <b/>
      <sz val="10"/>
      <color theme="0" tint="-0.4999699890613556"/>
      <name val="Arial"/>
      <family val="2"/>
    </font>
    <font>
      <b/>
      <sz val="10"/>
      <color rgb="FF002060"/>
      <name val="Arial Black"/>
      <family val="2"/>
    </font>
    <font>
      <b/>
      <sz val="12"/>
      <color rgb="FFFF0000"/>
      <name val="Berlin Sans FB Demi"/>
      <family val="2"/>
    </font>
    <font>
      <b/>
      <sz val="8"/>
      <color rgb="FF222222"/>
      <name val="Arial"/>
      <family val="2"/>
    </font>
    <font>
      <b/>
      <i/>
      <sz val="10"/>
      <color theme="0" tint="-0.4999699890613556"/>
      <name val="Arial"/>
      <family val="2"/>
    </font>
    <font>
      <b/>
      <sz val="10"/>
      <color theme="8" tint="-0.24997000396251678"/>
      <name val="Arial"/>
      <family val="2"/>
    </font>
    <font>
      <sz val="10"/>
      <color theme="1" tint="0.04998999834060669"/>
      <name val="Arial"/>
      <family val="2"/>
    </font>
    <font>
      <i/>
      <sz val="10"/>
      <color theme="0" tint="-0.3499799966812134"/>
      <name val="Arial"/>
      <family val="2"/>
    </font>
    <font>
      <b/>
      <sz val="12"/>
      <color rgb="FF002060"/>
      <name val="Arial"/>
      <family val="2"/>
    </font>
    <font>
      <b/>
      <sz val="11"/>
      <color rgb="FFFF0000"/>
      <name val="Arial"/>
      <family val="2"/>
    </font>
    <font>
      <sz val="14"/>
      <color rgb="FFFF0000"/>
      <name val="Arial"/>
      <family val="2"/>
    </font>
    <font>
      <b/>
      <sz val="10"/>
      <color rgb="FFC00000"/>
      <name val="Arial"/>
      <family val="2"/>
    </font>
    <font>
      <b/>
      <sz val="8"/>
      <color rgb="FF002060"/>
      <name val="Berlin Sans FB Demi"/>
      <family val="2"/>
    </font>
    <font>
      <b/>
      <sz val="28"/>
      <color rgb="FF002060"/>
      <name val="Elephant"/>
      <family val="1"/>
    </font>
    <font>
      <sz val="28"/>
      <color rgb="FF002060"/>
      <name val="Elephant"/>
      <family val="1"/>
    </font>
    <font>
      <b/>
      <sz val="20"/>
      <color rgb="FF002060"/>
      <name val="Elephant"/>
      <family val="1"/>
    </font>
    <font>
      <sz val="20"/>
      <color rgb="FF002060"/>
      <name val="Elephant"/>
      <family val="1"/>
    </font>
    <font>
      <b/>
      <sz val="12"/>
      <color rgb="FF000000"/>
      <name val="Arial Unicode MS"/>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99"/>
        <bgColor indexed="64"/>
      </patternFill>
    </fill>
    <fill>
      <patternFill patternType="solid">
        <fgColor rgb="FF92D050"/>
        <bgColor indexed="64"/>
      </patternFill>
    </fill>
    <fill>
      <patternFill patternType="solid">
        <fgColor indexed="41"/>
        <bgColor indexed="64"/>
      </patternFill>
    </fill>
    <fill>
      <patternFill patternType="solid">
        <fgColor rgb="FFFFC000"/>
        <bgColor indexed="64"/>
      </patternFill>
    </fill>
    <fill>
      <patternFill patternType="solid">
        <fgColor indexed="51"/>
        <bgColor indexed="64"/>
      </patternFill>
    </fill>
    <fill>
      <patternFill patternType="solid">
        <fgColor indexed="42"/>
        <bgColor indexed="64"/>
      </patternFill>
    </fill>
    <fill>
      <patternFill patternType="solid">
        <fgColor theme="2" tint="-0.09996999800205231"/>
        <bgColor indexed="64"/>
      </patternFill>
    </fill>
    <fill>
      <patternFill patternType="solid">
        <fgColor indexed="13"/>
        <bgColor indexed="64"/>
      </patternFill>
    </fill>
    <fill>
      <patternFill patternType="solid">
        <fgColor indexed="50"/>
        <bgColor indexed="64"/>
      </patternFill>
    </fill>
    <fill>
      <patternFill patternType="solid">
        <fgColor rgb="FFFFFF6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1" tint="0.24998000264167786"/>
        <bgColor indexed="64"/>
      </patternFill>
    </fill>
    <fill>
      <patternFill patternType="solid">
        <fgColor theme="2" tint="-0.24997000396251678"/>
        <bgColor indexed="64"/>
      </patternFill>
    </fill>
    <fill>
      <patternFill patternType="solid">
        <fgColor theme="1" tint="0.49998000264167786"/>
        <bgColor indexed="64"/>
      </patternFill>
    </fill>
    <fill>
      <patternFill patternType="solid">
        <fgColor indexed="43"/>
        <bgColor indexed="64"/>
      </patternFill>
    </fill>
    <fill>
      <patternFill patternType="solid">
        <fgColor theme="1"/>
        <bgColor indexed="64"/>
      </patternFill>
    </fill>
    <fill>
      <patternFill patternType="solid">
        <fgColor rgb="FFFF0000"/>
        <bgColor indexed="64"/>
      </patternFill>
    </fill>
    <fill>
      <patternFill patternType="solid">
        <fgColor rgb="FF00B0F0"/>
        <bgColor indexed="64"/>
      </patternFill>
    </fill>
    <fill>
      <patternFill patternType="solid">
        <fgColor theme="0" tint="-0.4999699890613556"/>
        <bgColor indexed="64"/>
      </patternFill>
    </fill>
    <fill>
      <patternFill patternType="solid">
        <fgColor indexed="45"/>
        <bgColor indexed="64"/>
      </patternFill>
    </fill>
    <fill>
      <patternFill patternType="solid">
        <fgColor rgb="FFCCFFCC"/>
        <bgColor indexed="64"/>
      </patternFill>
    </fill>
    <fill>
      <patternFill patternType="solid">
        <fgColor theme="3" tint="0.7999799847602844"/>
        <bgColor indexed="64"/>
      </patternFill>
    </fill>
    <fill>
      <patternFill patternType="solid">
        <fgColor rgb="FF00FF00"/>
        <bgColor indexed="64"/>
      </patternFill>
    </fill>
    <fill>
      <patternFill patternType="solid">
        <fgColor rgb="FFFFCC6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double"/>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color indexed="63"/>
      </bottom>
    </border>
    <border>
      <left style="medium"/>
      <right style="medium"/>
      <top style="medium"/>
      <bottom style="medium"/>
    </border>
    <border>
      <left style="thin"/>
      <right style="thin"/>
      <top style="medium"/>
      <bottom>
        <color indexed="63"/>
      </bottom>
    </border>
    <border>
      <left style="thin"/>
      <right>
        <color indexed="63"/>
      </right>
      <top style="medium"/>
      <bottom>
        <color indexed="63"/>
      </bottom>
    </border>
    <border>
      <left style="thin"/>
      <right style="thin"/>
      <top>
        <color indexed="63"/>
      </top>
      <bottom style="medium"/>
    </border>
    <border>
      <left>
        <color indexed="63"/>
      </left>
      <right style="thin"/>
      <top style="medium"/>
      <bottom>
        <color indexed="63"/>
      </bottom>
    </border>
    <border>
      <left>
        <color indexed="63"/>
      </left>
      <right style="thin"/>
      <top style="thin"/>
      <bottom style="thin"/>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color indexed="63"/>
      </left>
      <right style="thin"/>
      <top>
        <color indexed="63"/>
      </top>
      <bottom>
        <color indexed="63"/>
      </bottom>
    </border>
    <border>
      <left style="medium"/>
      <right style="medium"/>
      <top style="medium"/>
      <bottom style="thin"/>
    </border>
    <border>
      <left style="medium"/>
      <right style="thin"/>
      <top style="medium"/>
      <bottom style="thin"/>
    </border>
    <border>
      <left style="medium"/>
      <right style="thin"/>
      <top style="thin"/>
      <bottom/>
    </border>
    <border>
      <left style="thin"/>
      <right/>
      <top style="medium"/>
      <bottom style="medium"/>
    </border>
    <border>
      <left style="medium"/>
      <right style="medium"/>
      <top>
        <color indexed="63"/>
      </top>
      <bottom style="medium"/>
    </border>
    <border>
      <left>
        <color indexed="63"/>
      </left>
      <right>
        <color indexed="63"/>
      </right>
      <top>
        <color indexed="63"/>
      </top>
      <bottom style="thin"/>
    </border>
    <border>
      <left style="medium"/>
      <right style="thin"/>
      <top style="thin"/>
      <bottom style="mediu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thin"/>
      <right style="medium"/>
      <top style="thin"/>
      <bottom>
        <color indexed="63"/>
      </bottom>
    </border>
    <border>
      <left/>
      <right style="thin"/>
      <top style="medium"/>
      <bottom style="medium"/>
    </border>
    <border>
      <left style="thin"/>
      <right style="thin"/>
      <top style="medium"/>
      <bottom style="mediu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
      <left>
        <color indexed="63"/>
      </left>
      <right>
        <color indexed="63"/>
      </right>
      <top style="thin"/>
      <bottom style="thin"/>
    </border>
    <border>
      <left style="medium"/>
      <right style="medium"/>
      <top>
        <color indexed="63"/>
      </top>
      <bottom style="thin"/>
    </border>
    <border>
      <left style="thin"/>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8" fillId="20" borderId="1" applyNumberFormat="0" applyAlignment="0" applyProtection="0"/>
    <xf numFmtId="0" fontId="109" fillId="0" borderId="2" applyNumberFormat="0" applyFill="0" applyAlignment="0" applyProtection="0"/>
    <xf numFmtId="0" fontId="110"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7" fillId="26" borderId="0" applyNumberFormat="0" applyBorder="0" applyAlignment="0" applyProtection="0"/>
    <xf numFmtId="0" fontId="107" fillId="27" borderId="0" applyNumberFormat="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111" fillId="28" borderId="1" applyNumberFormat="0" applyAlignment="0" applyProtection="0"/>
    <xf numFmtId="171" fontId="0" fillId="0" borderId="0" applyFont="0" applyFill="0" applyBorder="0" applyAlignment="0" applyProtection="0"/>
    <xf numFmtId="192" fontId="5"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0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58" fillId="0" borderId="0" applyFont="0" applyFill="0" applyBorder="0" applyAlignment="0" applyProtection="0"/>
    <xf numFmtId="171" fontId="10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5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12" fillId="29" borderId="0" applyNumberFormat="0" applyBorder="0" applyAlignment="0" applyProtection="0"/>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113"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6" applyNumberFormat="0" applyFill="0" applyAlignment="0" applyProtection="0"/>
    <xf numFmtId="0" fontId="118" fillId="0" borderId="7" applyNumberFormat="0" applyFill="0" applyAlignment="0" applyProtection="0"/>
    <xf numFmtId="0" fontId="119" fillId="0" borderId="8" applyNumberFormat="0" applyFill="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31" borderId="0" applyNumberFormat="0" applyBorder="0" applyAlignment="0" applyProtection="0"/>
    <xf numFmtId="0" fontId="122" fillId="32" borderId="0" applyNumberFormat="0" applyBorder="0" applyAlignment="0" applyProtection="0"/>
    <xf numFmtId="177" fontId="0" fillId="0" borderId="0" applyFont="0" applyFill="0" applyBorder="0" applyAlignment="0" applyProtection="0"/>
    <xf numFmtId="194" fontId="5" fillId="0" borderId="0" applyFont="0" applyFill="0" applyBorder="0" applyAlignment="0" applyProtection="0"/>
    <xf numFmtId="176" fontId="0" fillId="0" borderId="0" applyFont="0" applyFill="0" applyBorder="0" applyAlignment="0" applyProtection="0"/>
  </cellStyleXfs>
  <cellXfs count="793">
    <xf numFmtId="0" fontId="0" fillId="0" borderId="0" xfId="0" applyAlignment="1">
      <alignment/>
    </xf>
    <xf numFmtId="0" fontId="0" fillId="0" borderId="0" xfId="0" applyAlignment="1">
      <alignment vertical="center"/>
    </xf>
    <xf numFmtId="0" fontId="0" fillId="0" borderId="0" xfId="0" applyFill="1" applyAlignment="1">
      <alignment/>
    </xf>
    <xf numFmtId="189" fontId="0" fillId="0" borderId="0" xfId="49" applyNumberFormat="1" applyFont="1" applyBorder="1" applyAlignment="1">
      <alignment vertical="center"/>
    </xf>
    <xf numFmtId="189" fontId="0" fillId="0" borderId="0" xfId="49" applyNumberFormat="1" applyFont="1" applyAlignment="1">
      <alignment/>
    </xf>
    <xf numFmtId="189" fontId="0" fillId="0" borderId="0" xfId="49" applyNumberFormat="1" applyFont="1" applyAlignment="1">
      <alignment vertical="center"/>
    </xf>
    <xf numFmtId="189" fontId="0" fillId="0" borderId="10" xfId="49" applyNumberFormat="1" applyFont="1" applyBorder="1" applyAlignment="1">
      <alignment vertical="center"/>
    </xf>
    <xf numFmtId="189" fontId="0" fillId="0" borderId="11" xfId="49" applyNumberFormat="1" applyFont="1" applyBorder="1" applyAlignment="1">
      <alignment vertical="center"/>
    </xf>
    <xf numFmtId="189" fontId="0" fillId="0" borderId="12" xfId="49" applyNumberFormat="1" applyFont="1" applyBorder="1" applyAlignment="1">
      <alignment vertical="center"/>
    </xf>
    <xf numFmtId="189" fontId="7" fillId="0" borderId="0" xfId="49" applyNumberFormat="1" applyFont="1" applyBorder="1" applyAlignment="1">
      <alignment vertical="center"/>
    </xf>
    <xf numFmtId="189" fontId="6" fillId="0" borderId="0" xfId="49" applyNumberFormat="1" applyFont="1" applyAlignment="1">
      <alignment vertical="center"/>
    </xf>
    <xf numFmtId="189" fontId="0" fillId="0" borderId="12" xfId="49" applyNumberFormat="1" applyFont="1" applyBorder="1" applyAlignment="1">
      <alignment horizontal="center" vertical="center"/>
    </xf>
    <xf numFmtId="189" fontId="0" fillId="0" borderId="0" xfId="49" applyNumberFormat="1" applyFont="1" applyBorder="1" applyAlignment="1">
      <alignment horizontal="center" vertical="center"/>
    </xf>
    <xf numFmtId="0" fontId="0" fillId="0" borderId="13" xfId="0" applyFill="1" applyBorder="1" applyAlignment="1">
      <alignment horizontal="center" vertical="center" textRotation="90"/>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189" fontId="0" fillId="0" borderId="16" xfId="49" applyNumberFormat="1" applyFont="1" applyBorder="1" applyAlignment="1">
      <alignment vertical="center"/>
    </xf>
    <xf numFmtId="0" fontId="8" fillId="0" borderId="0" xfId="0" applyFont="1" applyBorder="1" applyAlignment="1">
      <alignment horizontal="center" vertical="center"/>
    </xf>
    <xf numFmtId="0" fontId="0" fillId="0" borderId="17" xfId="0" applyFont="1" applyBorder="1" applyAlignment="1">
      <alignment vertical="center"/>
    </xf>
    <xf numFmtId="189" fontId="123" fillId="0" borderId="0" xfId="49" applyNumberFormat="1" applyFont="1" applyAlignment="1">
      <alignment vertical="center"/>
    </xf>
    <xf numFmtId="0" fontId="0" fillId="0" borderId="15" xfId="0" applyFont="1" applyBorder="1" applyAlignment="1">
      <alignment vertical="center"/>
    </xf>
    <xf numFmtId="171" fontId="0" fillId="0" borderId="0" xfId="0" applyNumberFormat="1" applyAlignment="1">
      <alignment/>
    </xf>
    <xf numFmtId="189" fontId="0" fillId="0" borderId="18" xfId="49" applyNumberFormat="1" applyFont="1" applyBorder="1" applyAlignment="1">
      <alignment horizontal="center" vertical="center"/>
    </xf>
    <xf numFmtId="189" fontId="0" fillId="0" borderId="18" xfId="49" applyNumberFormat="1" applyFont="1" applyBorder="1" applyAlignment="1">
      <alignment vertical="center"/>
    </xf>
    <xf numFmtId="189" fontId="7" fillId="0" borderId="18" xfId="49" applyNumberFormat="1" applyFont="1" applyBorder="1" applyAlignment="1">
      <alignment vertical="center"/>
    </xf>
    <xf numFmtId="189" fontId="7" fillId="0" borderId="19" xfId="49" applyNumberFormat="1" applyFont="1" applyBorder="1" applyAlignment="1">
      <alignment vertical="center"/>
    </xf>
    <xf numFmtId="189" fontId="124" fillId="0" borderId="20" xfId="49" applyNumberFormat="1" applyFont="1" applyBorder="1" applyAlignment="1">
      <alignment vertical="center"/>
    </xf>
    <xf numFmtId="189" fontId="0" fillId="0" borderId="0" xfId="49" applyNumberFormat="1" applyFont="1" applyFill="1" applyBorder="1" applyAlignment="1">
      <alignment vertical="center"/>
    </xf>
    <xf numFmtId="189" fontId="0" fillId="0" borderId="21" xfId="49" applyNumberFormat="1" applyFont="1" applyBorder="1" applyAlignment="1">
      <alignment vertical="center"/>
    </xf>
    <xf numFmtId="189" fontId="0" fillId="0" borderId="21" xfId="49" applyNumberFormat="1" applyFont="1" applyFill="1" applyBorder="1" applyAlignment="1">
      <alignment vertical="center"/>
    </xf>
    <xf numFmtId="0" fontId="0" fillId="0" borderId="13" xfId="0" applyBorder="1" applyAlignment="1">
      <alignment/>
    </xf>
    <xf numFmtId="198" fontId="0" fillId="0" borderId="0" xfId="49" applyNumberFormat="1" applyFont="1" applyBorder="1" applyAlignment="1">
      <alignment horizontal="center" vertical="center"/>
    </xf>
    <xf numFmtId="0" fontId="0" fillId="0" borderId="13" xfId="0" applyFill="1" applyBorder="1" applyAlignment="1">
      <alignment horizontal="center" vertical="center" textRotation="90" wrapText="1"/>
    </xf>
    <xf numFmtId="0" fontId="0" fillId="0" borderId="22" xfId="0" applyBorder="1" applyAlignment="1">
      <alignment/>
    </xf>
    <xf numFmtId="0" fontId="0" fillId="0" borderId="23" xfId="0" applyBorder="1" applyAlignment="1">
      <alignment/>
    </xf>
    <xf numFmtId="0" fontId="0" fillId="33" borderId="24" xfId="0" applyFont="1" applyFill="1" applyBorder="1" applyAlignment="1">
      <alignment vertical="center"/>
    </xf>
    <xf numFmtId="189" fontId="0" fillId="33" borderId="25" xfId="49" applyNumberFormat="1" applyFont="1" applyFill="1" applyBorder="1" applyAlignment="1">
      <alignment vertical="center"/>
    </xf>
    <xf numFmtId="189" fontId="0" fillId="33" borderId="26" xfId="49" applyNumberFormat="1" applyFont="1" applyFill="1" applyBorder="1" applyAlignment="1">
      <alignment vertical="center"/>
    </xf>
    <xf numFmtId="189" fontId="0" fillId="34" borderId="21" xfId="49" applyNumberFormat="1" applyFont="1" applyFill="1" applyBorder="1" applyAlignment="1">
      <alignment vertical="center"/>
    </xf>
    <xf numFmtId="189" fontId="0" fillId="34" borderId="0" xfId="49" applyNumberFormat="1" applyFont="1" applyFill="1" applyBorder="1" applyAlignment="1">
      <alignment/>
    </xf>
    <xf numFmtId="0" fontId="0" fillId="33" borderId="27" xfId="0" applyFill="1" applyBorder="1" applyAlignment="1">
      <alignment/>
    </xf>
    <xf numFmtId="189" fontId="0" fillId="33" borderId="10" xfId="49" applyNumberFormat="1" applyFont="1" applyFill="1" applyBorder="1" applyAlignment="1">
      <alignment vertical="center"/>
    </xf>
    <xf numFmtId="189" fontId="4" fillId="33" borderId="27" xfId="49" applyNumberFormat="1" applyFont="1" applyFill="1" applyBorder="1" applyAlignment="1">
      <alignment horizontal="center" vertical="center"/>
    </xf>
    <xf numFmtId="0" fontId="0" fillId="33" borderId="28" xfId="0" applyFill="1" applyBorder="1" applyAlignment="1">
      <alignment/>
    </xf>
    <xf numFmtId="0" fontId="0" fillId="33" borderId="24" xfId="0" applyFill="1" applyBorder="1" applyAlignment="1">
      <alignment horizontal="center" vertical="center"/>
    </xf>
    <xf numFmtId="0" fontId="0" fillId="0" borderId="13" xfId="0" applyBorder="1" applyAlignment="1">
      <alignment vertical="center"/>
    </xf>
    <xf numFmtId="0" fontId="4" fillId="33" borderId="27" xfId="0" applyFont="1" applyFill="1" applyBorder="1" applyAlignment="1">
      <alignment horizontal="center" vertical="center"/>
    </xf>
    <xf numFmtId="189" fontId="0" fillId="34" borderId="29" xfId="49" applyNumberFormat="1" applyFont="1" applyFill="1" applyBorder="1" applyAlignment="1">
      <alignment vertical="center"/>
    </xf>
    <xf numFmtId="0" fontId="0" fillId="0" borderId="0" xfId="75">
      <alignment/>
      <protection/>
    </xf>
    <xf numFmtId="0" fontId="11" fillId="0" borderId="28" xfId="75" applyFont="1" applyFill="1" applyBorder="1" applyAlignment="1">
      <alignment horizontal="center" vertical="center" wrapText="1"/>
      <protection/>
    </xf>
    <xf numFmtId="0" fontId="11" fillId="0" borderId="22" xfId="75" applyFont="1" applyFill="1" applyBorder="1" applyAlignment="1">
      <alignment horizontal="center" vertical="center" wrapText="1"/>
      <protection/>
    </xf>
    <xf numFmtId="0" fontId="12" fillId="4" borderId="19" xfId="75" applyFont="1" applyFill="1" applyBorder="1" applyAlignment="1">
      <alignment horizontal="center" vertical="center" wrapText="1"/>
      <protection/>
    </xf>
    <xf numFmtId="0" fontId="13" fillId="18" borderId="30" xfId="75" applyFont="1" applyFill="1" applyBorder="1" applyAlignment="1">
      <alignment horizontal="center" vertical="top" wrapText="1"/>
      <protection/>
    </xf>
    <xf numFmtId="0" fontId="13" fillId="18" borderId="24" xfId="75" applyFont="1" applyFill="1" applyBorder="1" applyAlignment="1">
      <alignment horizontal="center" vertical="top" wrapText="1"/>
      <protection/>
    </xf>
    <xf numFmtId="0" fontId="0" fillId="0" borderId="0" xfId="0" applyFont="1" applyAlignment="1">
      <alignment/>
    </xf>
    <xf numFmtId="0" fontId="0" fillId="0" borderId="0" xfId="0" applyBorder="1" applyAlignment="1">
      <alignment/>
    </xf>
    <xf numFmtId="171" fontId="16" fillId="33" borderId="30" xfId="49" applyFont="1" applyFill="1" applyBorder="1" applyAlignment="1">
      <alignment/>
    </xf>
    <xf numFmtId="189" fontId="0" fillId="0" borderId="31" xfId="49" applyNumberFormat="1" applyFont="1" applyBorder="1" applyAlignment="1">
      <alignment vertical="center"/>
    </xf>
    <xf numFmtId="189" fontId="0" fillId="0" borderId="31" xfId="49" applyNumberFormat="1" applyFont="1" applyFill="1" applyBorder="1" applyAlignment="1">
      <alignment vertical="center"/>
    </xf>
    <xf numFmtId="189" fontId="0" fillId="0" borderId="32" xfId="49" applyNumberFormat="1" applyFont="1" applyFill="1" applyBorder="1" applyAlignment="1">
      <alignment vertical="center"/>
    </xf>
    <xf numFmtId="189" fontId="0" fillId="0" borderId="11" xfId="49" applyNumberFormat="1" applyFont="1" applyBorder="1" applyAlignment="1">
      <alignment horizontal="center" vertical="center"/>
    </xf>
    <xf numFmtId="189" fontId="7" fillId="0" borderId="33" xfId="49" applyNumberFormat="1" applyFont="1" applyBorder="1" applyAlignment="1">
      <alignment vertical="center"/>
    </xf>
    <xf numFmtId="189" fontId="0" fillId="0" borderId="10" xfId="49" applyNumberFormat="1" applyFont="1" applyFill="1" applyBorder="1" applyAlignment="1">
      <alignment vertical="center"/>
    </xf>
    <xf numFmtId="189" fontId="7" fillId="0" borderId="10" xfId="49" applyNumberFormat="1" applyFont="1" applyBorder="1" applyAlignment="1">
      <alignment vertical="center"/>
    </xf>
    <xf numFmtId="189" fontId="7" fillId="0" borderId="34" xfId="49" applyNumberFormat="1" applyFont="1" applyBorder="1" applyAlignment="1">
      <alignment vertical="center"/>
    </xf>
    <xf numFmtId="189" fontId="0" fillId="0" borderId="10" xfId="49" applyNumberFormat="1" applyFont="1" applyBorder="1" applyAlignment="1">
      <alignment horizontal="center" vertical="center"/>
    </xf>
    <xf numFmtId="0" fontId="0" fillId="0" borderId="35" xfId="0" applyBorder="1" applyAlignment="1">
      <alignment wrapText="1"/>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30" xfId="0" applyFill="1" applyBorder="1" applyAlignment="1">
      <alignment horizontal="center" vertical="center" textRotation="90"/>
    </xf>
    <xf numFmtId="198" fontId="4" fillId="33" borderId="24" xfId="49" applyNumberFormat="1" applyFont="1" applyFill="1" applyBorder="1" applyAlignment="1">
      <alignment vertical="center"/>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17" xfId="0" applyBorder="1" applyAlignment="1">
      <alignment/>
    </xf>
    <xf numFmtId="0" fontId="0" fillId="0" borderId="43" xfId="0" applyBorder="1" applyAlignment="1">
      <alignment/>
    </xf>
    <xf numFmtId="0" fontId="0" fillId="0" borderId="35" xfId="0" applyBorder="1" applyAlignment="1">
      <alignment/>
    </xf>
    <xf numFmtId="0" fontId="0" fillId="0" borderId="20" xfId="0" applyBorder="1" applyAlignment="1">
      <alignment/>
    </xf>
    <xf numFmtId="0" fontId="0" fillId="0" borderId="44" xfId="0" applyBorder="1" applyAlignment="1">
      <alignment/>
    </xf>
    <xf numFmtId="0" fontId="125" fillId="34" borderId="45" xfId="0" applyFont="1" applyFill="1" applyBorder="1" applyAlignment="1">
      <alignment horizontal="center"/>
    </xf>
    <xf numFmtId="0" fontId="126" fillId="0" borderId="20" xfId="0" applyFont="1" applyBorder="1" applyAlignment="1">
      <alignment horizontal="center"/>
    </xf>
    <xf numFmtId="0" fontId="127" fillId="0" borderId="20" xfId="0" applyFont="1" applyBorder="1" applyAlignment="1">
      <alignment/>
    </xf>
    <xf numFmtId="0" fontId="126" fillId="0" borderId="20" xfId="0" applyFont="1" applyBorder="1" applyAlignment="1">
      <alignment horizontal="center" wrapText="1"/>
    </xf>
    <xf numFmtId="0" fontId="126" fillId="0" borderId="45" xfId="0" applyFont="1" applyBorder="1" applyAlignment="1">
      <alignment horizontal="center"/>
    </xf>
    <xf numFmtId="3" fontId="0" fillId="0" borderId="20" xfId="0" applyNumberFormat="1" applyBorder="1" applyAlignment="1">
      <alignment horizontal="center"/>
    </xf>
    <xf numFmtId="10" fontId="0" fillId="0" borderId="20" xfId="0" applyNumberFormat="1" applyBorder="1" applyAlignment="1">
      <alignment horizontal="center"/>
    </xf>
    <xf numFmtId="10" fontId="0" fillId="33" borderId="20" xfId="0" applyNumberFormat="1" applyFill="1" applyBorder="1" applyAlignment="1">
      <alignment horizontal="center"/>
    </xf>
    <xf numFmtId="189" fontId="0" fillId="0" borderId="20" xfId="54" applyNumberFormat="1" applyFont="1" applyBorder="1" applyAlignment="1">
      <alignment horizontal="center"/>
    </xf>
    <xf numFmtId="189" fontId="0" fillId="33" borderId="20" xfId="54" applyNumberFormat="1" applyFont="1" applyFill="1" applyBorder="1" applyAlignment="1">
      <alignment horizontal="center"/>
    </xf>
    <xf numFmtId="189" fontId="0" fillId="33" borderId="44" xfId="54" applyNumberFormat="1" applyFont="1" applyFill="1" applyBorder="1" applyAlignment="1">
      <alignment horizontal="center"/>
    </xf>
    <xf numFmtId="0" fontId="0" fillId="33" borderId="45" xfId="0" applyFill="1" applyBorder="1" applyAlignment="1">
      <alignment horizontal="center"/>
    </xf>
    <xf numFmtId="0" fontId="128" fillId="35" borderId="43" xfId="0" applyFont="1" applyFill="1" applyBorder="1" applyAlignment="1">
      <alignment/>
    </xf>
    <xf numFmtId="0" fontId="128" fillId="35" borderId="35" xfId="0" applyFont="1" applyFill="1" applyBorder="1" applyAlignment="1">
      <alignment/>
    </xf>
    <xf numFmtId="189" fontId="128" fillId="35" borderId="20" xfId="54" applyNumberFormat="1" applyFont="1" applyFill="1" applyBorder="1" applyAlignment="1">
      <alignment/>
    </xf>
    <xf numFmtId="189" fontId="128" fillId="33" borderId="20" xfId="54" applyNumberFormat="1" applyFont="1" applyFill="1" applyBorder="1" applyAlignment="1">
      <alignment/>
    </xf>
    <xf numFmtId="189" fontId="128" fillId="33" borderId="20" xfId="0" applyNumberFormat="1" applyFont="1" applyFill="1" applyBorder="1" applyAlignment="1">
      <alignment/>
    </xf>
    <xf numFmtId="189" fontId="128" fillId="33" borderId="44" xfId="0" applyNumberFormat="1" applyFont="1" applyFill="1" applyBorder="1" applyAlignment="1">
      <alignment wrapText="1"/>
    </xf>
    <xf numFmtId="189" fontId="128" fillId="33" borderId="45" xfId="54" applyNumberFormat="1" applyFont="1" applyFill="1" applyBorder="1" applyAlignment="1">
      <alignment wrapText="1"/>
    </xf>
    <xf numFmtId="0" fontId="0" fillId="0" borderId="46" xfId="0" applyBorder="1" applyAlignment="1">
      <alignment/>
    </xf>
    <xf numFmtId="189" fontId="0" fillId="0" borderId="47" xfId="54" applyNumberFormat="1" applyFont="1" applyBorder="1" applyAlignment="1">
      <alignment/>
    </xf>
    <xf numFmtId="189" fontId="0" fillId="0" borderId="48" xfId="54" applyNumberFormat="1" applyFont="1" applyBorder="1" applyAlignment="1">
      <alignment/>
    </xf>
    <xf numFmtId="0" fontId="129" fillId="0" borderId="49" xfId="0" applyFont="1" applyBorder="1" applyAlignment="1">
      <alignment horizontal="center"/>
    </xf>
    <xf numFmtId="3" fontId="0" fillId="0" borderId="20" xfId="0" applyNumberFormat="1" applyBorder="1" applyAlignment="1">
      <alignment/>
    </xf>
    <xf numFmtId="10" fontId="0" fillId="0" borderId="20" xfId="0" applyNumberFormat="1" applyBorder="1" applyAlignment="1">
      <alignment/>
    </xf>
    <xf numFmtId="10" fontId="0" fillId="33" borderId="20" xfId="0" applyNumberFormat="1" applyFill="1" applyBorder="1" applyAlignment="1">
      <alignment/>
    </xf>
    <xf numFmtId="189" fontId="0" fillId="0" borderId="20" xfId="54" applyNumberFormat="1" applyFont="1" applyBorder="1" applyAlignment="1">
      <alignment/>
    </xf>
    <xf numFmtId="189" fontId="0" fillId="33" borderId="20" xfId="54" applyNumberFormat="1" applyFont="1" applyFill="1" applyBorder="1" applyAlignment="1">
      <alignment/>
    </xf>
    <xf numFmtId="189" fontId="0" fillId="33" borderId="44" xfId="54" applyNumberFormat="1" applyFont="1" applyFill="1" applyBorder="1" applyAlignment="1">
      <alignment/>
    </xf>
    <xf numFmtId="0" fontId="0" fillId="33" borderId="45" xfId="0" applyFill="1" applyBorder="1" applyAlignment="1">
      <alignment/>
    </xf>
    <xf numFmtId="189" fontId="16" fillId="33" borderId="30" xfId="49" applyNumberFormat="1" applyFont="1" applyFill="1" applyBorder="1" applyAlignment="1">
      <alignment/>
    </xf>
    <xf numFmtId="0" fontId="0" fillId="0" borderId="35" xfId="0" applyFont="1" applyBorder="1" applyAlignment="1">
      <alignment/>
    </xf>
    <xf numFmtId="189" fontId="0" fillId="0" borderId="25" xfId="49" applyNumberFormat="1" applyFont="1" applyBorder="1" applyAlignment="1">
      <alignment vertical="center"/>
    </xf>
    <xf numFmtId="189" fontId="7" fillId="0" borderId="41" xfId="49" applyNumberFormat="1" applyFont="1" applyBorder="1" applyAlignment="1">
      <alignment vertical="center"/>
    </xf>
    <xf numFmtId="0" fontId="0" fillId="33" borderId="42" xfId="75" applyFont="1" applyFill="1" applyBorder="1">
      <alignment/>
      <protection/>
    </xf>
    <xf numFmtId="189" fontId="0" fillId="33" borderId="42" xfId="62" applyNumberFormat="1" applyFont="1" applyFill="1" applyBorder="1" applyAlignment="1">
      <alignment/>
    </xf>
    <xf numFmtId="9" fontId="0" fillId="33" borderId="42" xfId="75" applyNumberFormat="1" applyFill="1" applyBorder="1">
      <alignment/>
      <protection/>
    </xf>
    <xf numFmtId="0" fontId="0" fillId="35" borderId="20" xfId="75" applyFill="1" applyBorder="1">
      <alignment/>
      <protection/>
    </xf>
    <xf numFmtId="189" fontId="0" fillId="35" borderId="20" xfId="62" applyNumberFormat="1" applyFont="1" applyFill="1" applyBorder="1" applyAlignment="1">
      <alignment/>
    </xf>
    <xf numFmtId="189" fontId="0" fillId="35" borderId="42" xfId="62" applyNumberFormat="1" applyFont="1" applyFill="1" applyBorder="1" applyAlignment="1">
      <alignment/>
    </xf>
    <xf numFmtId="9" fontId="0" fillId="35" borderId="42" xfId="75" applyNumberFormat="1" applyFill="1" applyBorder="1">
      <alignment/>
      <protection/>
    </xf>
    <xf numFmtId="171" fontId="0" fillId="35" borderId="42" xfId="62" applyFont="1" applyFill="1" applyBorder="1" applyAlignment="1">
      <alignment/>
    </xf>
    <xf numFmtId="9" fontId="0" fillId="35" borderId="19" xfId="75" applyNumberFormat="1" applyFill="1" applyBorder="1">
      <alignment/>
      <protection/>
    </xf>
    <xf numFmtId="189" fontId="7" fillId="0" borderId="35" xfId="49" applyNumberFormat="1" applyFont="1" applyBorder="1" applyAlignment="1">
      <alignment vertical="center"/>
    </xf>
    <xf numFmtId="189" fontId="0" fillId="34" borderId="50" xfId="49" applyNumberFormat="1" applyFont="1" applyFill="1" applyBorder="1" applyAlignment="1">
      <alignment/>
    </xf>
    <xf numFmtId="9" fontId="0" fillId="0" borderId="0" xfId="0" applyNumberFormat="1" applyAlignment="1">
      <alignment/>
    </xf>
    <xf numFmtId="1" fontId="0" fillId="0" borderId="0" xfId="0" applyNumberFormat="1" applyAlignment="1">
      <alignment/>
    </xf>
    <xf numFmtId="0" fontId="18" fillId="0" borderId="0" xfId="73" applyFont="1" applyBorder="1" applyAlignment="1">
      <alignment vertical="center" wrapText="1"/>
      <protection/>
    </xf>
    <xf numFmtId="0" fontId="0" fillId="0" borderId="0" xfId="0" applyAlignment="1">
      <alignment vertical="center" wrapText="1"/>
    </xf>
    <xf numFmtId="0" fontId="0" fillId="0" borderId="12" xfId="0" applyBorder="1" applyAlignment="1">
      <alignment/>
    </xf>
    <xf numFmtId="0" fontId="0" fillId="0" borderId="13" xfId="0" applyBorder="1" applyAlignment="1">
      <alignment horizontal="center" vertical="center" wrapText="1"/>
    </xf>
    <xf numFmtId="0" fontId="0" fillId="0" borderId="50" xfId="0" applyBorder="1" applyAlignment="1">
      <alignment vertical="center"/>
    </xf>
    <xf numFmtId="0" fontId="0" fillId="0" borderId="12" xfId="0" applyBorder="1" applyAlignment="1">
      <alignment vertical="center"/>
    </xf>
    <xf numFmtId="189" fontId="0" fillId="0" borderId="24" xfId="49" applyNumberFormat="1" applyFont="1" applyBorder="1" applyAlignment="1">
      <alignment horizontal="center" vertical="center"/>
    </xf>
    <xf numFmtId="189" fontId="0" fillId="0" borderId="26" xfId="49" applyNumberFormat="1" applyFont="1" applyBorder="1" applyAlignment="1">
      <alignment horizontal="center" vertical="center"/>
    </xf>
    <xf numFmtId="0" fontId="0" fillId="0" borderId="0" xfId="0" applyFont="1" applyBorder="1" applyAlignment="1">
      <alignment horizontal="center"/>
    </xf>
    <xf numFmtId="171" fontId="130" fillId="36" borderId="25" xfId="49" applyFont="1" applyFill="1" applyBorder="1" applyAlignment="1">
      <alignment/>
    </xf>
    <xf numFmtId="0" fontId="130" fillId="36" borderId="25" xfId="0" applyFont="1" applyFill="1" applyBorder="1" applyAlignment="1">
      <alignment/>
    </xf>
    <xf numFmtId="0" fontId="22" fillId="36" borderId="25" xfId="0" applyFont="1" applyFill="1" applyBorder="1" applyAlignment="1">
      <alignment/>
    </xf>
    <xf numFmtId="0" fontId="22" fillId="36" borderId="26" xfId="0" applyFont="1" applyFill="1" applyBorder="1" applyAlignment="1">
      <alignment/>
    </xf>
    <xf numFmtId="0" fontId="1" fillId="19" borderId="13" xfId="36" applyFill="1" applyBorder="1" applyAlignment="1" applyProtection="1">
      <alignment/>
      <protection/>
    </xf>
    <xf numFmtId="171" fontId="0" fillId="19" borderId="12" xfId="0" applyNumberFormat="1" applyFill="1" applyBorder="1" applyAlignment="1">
      <alignment/>
    </xf>
    <xf numFmtId="189" fontId="16" fillId="18" borderId="30" xfId="49" applyNumberFormat="1" applyFont="1" applyFill="1" applyBorder="1" applyAlignment="1">
      <alignment/>
    </xf>
    <xf numFmtId="189" fontId="4" fillId="18" borderId="30" xfId="49" applyNumberFormat="1" applyFont="1" applyFill="1" applyBorder="1" applyAlignment="1">
      <alignment horizontal="center" vertical="center" wrapText="1"/>
    </xf>
    <xf numFmtId="189" fontId="4" fillId="18" borderId="30" xfId="49" applyNumberFormat="1" applyFont="1" applyFill="1" applyBorder="1" applyAlignment="1">
      <alignment vertical="center"/>
    </xf>
    <xf numFmtId="189" fontId="0" fillId="33" borderId="21" xfId="49" applyNumberFormat="1" applyFont="1" applyFill="1" applyBorder="1" applyAlignment="1">
      <alignment vertical="center"/>
    </xf>
    <xf numFmtId="189" fontId="0" fillId="33" borderId="0" xfId="49" applyNumberFormat="1" applyFont="1" applyFill="1" applyBorder="1" applyAlignment="1">
      <alignment vertical="center"/>
    </xf>
    <xf numFmtId="0" fontId="131" fillId="36" borderId="24" xfId="0" applyFont="1" applyFill="1" applyBorder="1" applyAlignment="1">
      <alignment/>
    </xf>
    <xf numFmtId="189" fontId="124" fillId="0" borderId="18" xfId="49" applyNumberFormat="1" applyFont="1" applyBorder="1" applyAlignment="1">
      <alignment vertical="center"/>
    </xf>
    <xf numFmtId="189" fontId="124" fillId="0" borderId="19" xfId="49" applyNumberFormat="1" applyFont="1" applyBorder="1" applyAlignment="1">
      <alignment vertical="center"/>
    </xf>
    <xf numFmtId="189" fontId="124" fillId="0" borderId="42" xfId="49" applyNumberFormat="1" applyFont="1" applyBorder="1" applyAlignment="1">
      <alignment vertical="center"/>
    </xf>
    <xf numFmtId="0" fontId="4" fillId="0" borderId="0" xfId="0" applyFont="1" applyFill="1" applyAlignment="1">
      <alignment horizontal="center" vertical="center" textRotation="90" wrapText="1"/>
    </xf>
    <xf numFmtId="169" fontId="86" fillId="33" borderId="20" xfId="0" applyNumberFormat="1" applyFont="1" applyFill="1" applyBorder="1" applyAlignment="1">
      <alignment horizontal="center"/>
    </xf>
    <xf numFmtId="0" fontId="0" fillId="0" borderId="43" xfId="0" applyFont="1" applyBorder="1" applyAlignment="1">
      <alignment/>
    </xf>
    <xf numFmtId="189" fontId="132" fillId="0" borderId="20" xfId="49" applyNumberFormat="1" applyFont="1" applyBorder="1" applyAlignment="1">
      <alignment vertical="center"/>
    </xf>
    <xf numFmtId="0" fontId="20" fillId="19" borderId="13" xfId="0" applyFont="1" applyFill="1" applyBorder="1" applyAlignment="1">
      <alignment/>
    </xf>
    <xf numFmtId="0" fontId="0" fillId="19" borderId="11" xfId="0" applyFill="1" applyBorder="1" applyAlignment="1">
      <alignment/>
    </xf>
    <xf numFmtId="0" fontId="24" fillId="19" borderId="27" xfId="0" applyFont="1" applyFill="1" applyBorder="1" applyAlignment="1">
      <alignment/>
    </xf>
    <xf numFmtId="0" fontId="15" fillId="0" borderId="30" xfId="0" applyFont="1" applyFill="1" applyBorder="1" applyAlignment="1">
      <alignment horizontal="center" vertical="center" textRotation="90"/>
    </xf>
    <xf numFmtId="0" fontId="15" fillId="37" borderId="50" xfId="0" applyFont="1" applyFill="1" applyBorder="1" applyAlignment="1">
      <alignment horizontal="center" vertical="center" textRotation="91"/>
    </xf>
    <xf numFmtId="0" fontId="15" fillId="0" borderId="13" xfId="0" applyFont="1" applyFill="1" applyBorder="1" applyAlignment="1">
      <alignment horizontal="center" vertical="center" textRotation="90"/>
    </xf>
    <xf numFmtId="0" fontId="15" fillId="33" borderId="24" xfId="0" applyFont="1" applyFill="1" applyBorder="1" applyAlignment="1">
      <alignment vertical="center"/>
    </xf>
    <xf numFmtId="0" fontId="15" fillId="0" borderId="13" xfId="0" applyFont="1" applyBorder="1" applyAlignment="1">
      <alignment/>
    </xf>
    <xf numFmtId="0" fontId="15" fillId="0" borderId="13" xfId="0" applyFont="1" applyFill="1" applyBorder="1" applyAlignment="1">
      <alignment horizontal="center" vertical="center" textRotation="90" wrapText="1"/>
    </xf>
    <xf numFmtId="0" fontId="15" fillId="38" borderId="30" xfId="0" applyFont="1" applyFill="1" applyBorder="1" applyAlignment="1">
      <alignment horizontal="center" vertical="center" wrapText="1"/>
    </xf>
    <xf numFmtId="0" fontId="15" fillId="17" borderId="30" xfId="0" applyFont="1" applyFill="1" applyBorder="1" applyAlignment="1">
      <alignment horizontal="center" vertical="center" wrapText="1"/>
    </xf>
    <xf numFmtId="0" fontId="15" fillId="33" borderId="27" xfId="0" applyFont="1" applyFill="1" applyBorder="1" applyAlignment="1">
      <alignment/>
    </xf>
    <xf numFmtId="0" fontId="15" fillId="33" borderId="28" xfId="0" applyFont="1" applyFill="1" applyBorder="1" applyAlignment="1">
      <alignment/>
    </xf>
    <xf numFmtId="0" fontId="26" fillId="0" borderId="0" xfId="0" applyFont="1" applyAlignment="1">
      <alignment vertical="top"/>
    </xf>
    <xf numFmtId="0" fontId="0" fillId="0" borderId="0" xfId="0" applyFont="1" applyFill="1" applyBorder="1" applyAlignment="1">
      <alignment horizontal="left"/>
    </xf>
    <xf numFmtId="9" fontId="0" fillId="0" borderId="20" xfId="0" applyNumberFormat="1" applyBorder="1" applyAlignment="1">
      <alignment/>
    </xf>
    <xf numFmtId="0" fontId="0" fillId="0" borderId="0" xfId="0" applyAlignment="1">
      <alignment horizontal="left"/>
    </xf>
    <xf numFmtId="0" fontId="4" fillId="0" borderId="0" xfId="0" applyFont="1" applyBorder="1" applyAlignment="1">
      <alignment horizontal="center"/>
    </xf>
    <xf numFmtId="204" fontId="14" fillId="0" borderId="0" xfId="0" applyNumberFormat="1" applyFont="1" applyBorder="1" applyAlignment="1">
      <alignment/>
    </xf>
    <xf numFmtId="0" fontId="4" fillId="0" borderId="0" xfId="0" applyFont="1" applyBorder="1" applyAlignment="1">
      <alignment horizontal="left"/>
    </xf>
    <xf numFmtId="3" fontId="4" fillId="0" borderId="0" xfId="0" applyNumberFormat="1" applyFont="1" applyBorder="1" applyAlignment="1">
      <alignment/>
    </xf>
    <xf numFmtId="3" fontId="4" fillId="0" borderId="0" xfId="0" applyNumberFormat="1" applyFont="1" applyFill="1" applyBorder="1" applyAlignment="1">
      <alignment/>
    </xf>
    <xf numFmtId="3" fontId="0" fillId="0" borderId="0" xfId="0" applyNumberFormat="1" applyAlignment="1">
      <alignment/>
    </xf>
    <xf numFmtId="0" fontId="4" fillId="0" borderId="20" xfId="0" applyFont="1" applyBorder="1" applyAlignment="1">
      <alignment horizontal="left"/>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198" fontId="0" fillId="0" borderId="12" xfId="49" applyNumberFormat="1" applyFont="1" applyBorder="1" applyAlignment="1">
      <alignment horizontal="center" vertical="center"/>
    </xf>
    <xf numFmtId="0" fontId="124" fillId="0" borderId="0" xfId="0" applyFont="1" applyAlignment="1">
      <alignment horizontal="center" vertical="center" wrapText="1"/>
    </xf>
    <xf numFmtId="9" fontId="4" fillId="0" borderId="0" xfId="0" applyNumberFormat="1" applyFont="1" applyAlignment="1">
      <alignment horizontal="center"/>
    </xf>
    <xf numFmtId="9" fontId="123" fillId="0" borderId="30" xfId="89" applyFont="1" applyBorder="1" applyAlignment="1">
      <alignment horizontal="center"/>
    </xf>
    <xf numFmtId="0" fontId="0" fillId="0" borderId="0" xfId="0" applyFill="1" applyBorder="1" applyAlignment="1">
      <alignment/>
    </xf>
    <xf numFmtId="0" fontId="0" fillId="0" borderId="0" xfId="0" applyFill="1" applyBorder="1" applyAlignment="1">
      <alignment/>
    </xf>
    <xf numFmtId="171" fontId="0" fillId="0" borderId="10" xfId="62" applyNumberFormat="1" applyFont="1" applyBorder="1" applyAlignment="1">
      <alignment/>
    </xf>
    <xf numFmtId="0" fontId="32" fillId="39" borderId="51" xfId="75" applyFont="1" applyFill="1" applyBorder="1" applyAlignment="1">
      <alignment horizontal="center" vertical="center"/>
      <protection/>
    </xf>
    <xf numFmtId="0" fontId="0" fillId="0" borderId="0" xfId="75" applyBorder="1">
      <alignment/>
      <protection/>
    </xf>
    <xf numFmtId="171" fontId="0" fillId="0" borderId="0" xfId="62" applyNumberFormat="1" applyFont="1" applyBorder="1" applyAlignment="1">
      <alignment/>
    </xf>
    <xf numFmtId="0" fontId="0" fillId="0" borderId="22" xfId="75" applyBorder="1">
      <alignment/>
      <protection/>
    </xf>
    <xf numFmtId="171" fontId="0" fillId="0" borderId="22" xfId="62" applyNumberFormat="1" applyFont="1" applyBorder="1" applyAlignment="1">
      <alignment/>
    </xf>
    <xf numFmtId="0" fontId="4" fillId="40" borderId="30" xfId="75" applyFont="1" applyFill="1" applyBorder="1" applyAlignment="1">
      <alignment horizontal="center" vertical="center" wrapText="1"/>
      <protection/>
    </xf>
    <xf numFmtId="171" fontId="4" fillId="40" borderId="30" xfId="62" applyFont="1" applyFill="1" applyBorder="1" applyAlignment="1">
      <alignment horizontal="center" vertical="center" wrapText="1"/>
    </xf>
    <xf numFmtId="0" fontId="4" fillId="41" borderId="30" xfId="75" applyFont="1" applyFill="1" applyBorder="1" applyAlignment="1">
      <alignment horizontal="center" vertical="center" wrapText="1"/>
      <protection/>
    </xf>
    <xf numFmtId="171" fontId="4" fillId="40" borderId="30" xfId="62" applyNumberFormat="1" applyFont="1" applyFill="1" applyBorder="1" applyAlignment="1">
      <alignment horizontal="center" vertical="center" wrapText="1"/>
    </xf>
    <xf numFmtId="0" fontId="0" fillId="42" borderId="52" xfId="75" applyFont="1" applyFill="1" applyBorder="1" applyAlignment="1">
      <alignment vertical="center"/>
      <protection/>
    </xf>
    <xf numFmtId="171" fontId="0" fillId="42" borderId="37" xfId="62" applyFont="1" applyFill="1" applyBorder="1" applyAlignment="1">
      <alignment vertical="center"/>
    </xf>
    <xf numFmtId="0" fontId="0" fillId="42" borderId="37" xfId="75" applyFont="1" applyFill="1" applyBorder="1" applyAlignment="1">
      <alignment horizontal="center" vertical="center"/>
      <protection/>
    </xf>
    <xf numFmtId="0" fontId="0" fillId="42" borderId="38" xfId="75" applyFont="1" applyFill="1" applyBorder="1" applyAlignment="1">
      <alignment horizontal="center" vertical="center"/>
      <protection/>
    </xf>
    <xf numFmtId="171" fontId="0" fillId="33" borderId="39" xfId="62" applyNumberFormat="1" applyFont="1" applyFill="1" applyBorder="1" applyAlignment="1">
      <alignment vertical="center"/>
    </xf>
    <xf numFmtId="0" fontId="0" fillId="42" borderId="40" xfId="75" applyFont="1" applyFill="1" applyBorder="1" applyAlignment="1">
      <alignment vertical="center"/>
      <protection/>
    </xf>
    <xf numFmtId="171" fontId="0" fillId="42" borderId="20" xfId="62" applyFont="1" applyFill="1" applyBorder="1" applyAlignment="1">
      <alignment vertical="center"/>
    </xf>
    <xf numFmtId="0" fontId="0" fillId="42" borderId="20" xfId="75" applyFill="1" applyBorder="1" applyAlignment="1">
      <alignment horizontal="center" vertical="center"/>
      <protection/>
    </xf>
    <xf numFmtId="0" fontId="0" fillId="42" borderId="44" xfId="75" applyFill="1" applyBorder="1" applyAlignment="1">
      <alignment horizontal="center" vertical="center"/>
      <protection/>
    </xf>
    <xf numFmtId="171" fontId="4" fillId="0" borderId="20" xfId="62" applyFont="1" applyFill="1" applyBorder="1" applyAlignment="1">
      <alignment vertical="center"/>
    </xf>
    <xf numFmtId="0" fontId="4" fillId="0" borderId="42" xfId="75" applyFont="1" applyFill="1" applyBorder="1" applyAlignment="1">
      <alignment horizontal="center" vertical="center"/>
      <protection/>
    </xf>
    <xf numFmtId="0" fontId="0" fillId="0" borderId="20" xfId="75" applyFill="1" applyBorder="1" applyAlignment="1">
      <alignment horizontal="center" vertical="center"/>
      <protection/>
    </xf>
    <xf numFmtId="0" fontId="0" fillId="0" borderId="44" xfId="75" applyFill="1" applyBorder="1" applyAlignment="1">
      <alignment horizontal="center" vertical="center"/>
      <protection/>
    </xf>
    <xf numFmtId="171" fontId="4" fillId="30" borderId="39" xfId="62" applyNumberFormat="1" applyFont="1" applyFill="1" applyBorder="1" applyAlignment="1">
      <alignment vertical="center"/>
    </xf>
    <xf numFmtId="0" fontId="0" fillId="42" borderId="43" xfId="75" applyFill="1" applyBorder="1" applyAlignment="1">
      <alignment vertical="center"/>
      <protection/>
    </xf>
    <xf numFmtId="0" fontId="0" fillId="42" borderId="53" xfId="75" applyFill="1" applyBorder="1" applyAlignment="1">
      <alignment vertical="center"/>
      <protection/>
    </xf>
    <xf numFmtId="171" fontId="0" fillId="42" borderId="18" xfId="62" applyFont="1" applyFill="1" applyBorder="1" applyAlignment="1">
      <alignment vertical="center"/>
    </xf>
    <xf numFmtId="0" fontId="0" fillId="42" borderId="18" xfId="75" applyFill="1" applyBorder="1" applyAlignment="1">
      <alignment horizontal="center" vertical="center"/>
      <protection/>
    </xf>
    <xf numFmtId="0" fontId="0" fillId="42" borderId="14" xfId="75" applyFill="1" applyBorder="1" applyAlignment="1">
      <alignment horizontal="center" vertical="center"/>
      <protection/>
    </xf>
    <xf numFmtId="171" fontId="4" fillId="0" borderId="47" xfId="62" applyFont="1" applyFill="1" applyBorder="1" applyAlignment="1">
      <alignment vertical="center"/>
    </xf>
    <xf numFmtId="0" fontId="0" fillId="0" borderId="47" xfId="75" applyFill="1" applyBorder="1" applyAlignment="1">
      <alignment horizontal="center" vertical="center"/>
      <protection/>
    </xf>
    <xf numFmtId="0" fontId="0" fillId="0" borderId="48" xfId="75" applyFill="1" applyBorder="1" applyAlignment="1">
      <alignment horizontal="center" vertical="center"/>
      <protection/>
    </xf>
    <xf numFmtId="171" fontId="4" fillId="35" borderId="39" xfId="62" applyNumberFormat="1" applyFont="1" applyFill="1" applyBorder="1" applyAlignment="1">
      <alignment vertical="center"/>
    </xf>
    <xf numFmtId="0" fontId="4" fillId="33" borderId="24" xfId="75" applyFont="1" applyFill="1" applyBorder="1">
      <alignment/>
      <protection/>
    </xf>
    <xf numFmtId="171" fontId="4" fillId="33" borderId="24" xfId="75" applyNumberFormat="1" applyFont="1" applyFill="1" applyBorder="1">
      <alignment/>
      <protection/>
    </xf>
    <xf numFmtId="0" fontId="4" fillId="33" borderId="54" xfId="75" applyFont="1" applyFill="1" applyBorder="1" applyAlignment="1">
      <alignment horizontal="center"/>
      <protection/>
    </xf>
    <xf numFmtId="0" fontId="0" fillId="33" borderId="30" xfId="75" applyFont="1" applyFill="1" applyBorder="1" applyAlignment="1">
      <alignment horizontal="center" vertical="center"/>
      <protection/>
    </xf>
    <xf numFmtId="0" fontId="0" fillId="33" borderId="25" xfId="75" applyFill="1" applyBorder="1" applyAlignment="1">
      <alignment horizontal="center" vertical="center"/>
      <protection/>
    </xf>
    <xf numFmtId="171" fontId="4" fillId="33" borderId="30" xfId="62" applyFont="1" applyFill="1" applyBorder="1" applyAlignment="1">
      <alignment vertical="center"/>
    </xf>
    <xf numFmtId="0" fontId="0" fillId="0" borderId="13" xfId="75" applyBorder="1">
      <alignment/>
      <protection/>
    </xf>
    <xf numFmtId="0" fontId="4" fillId="0" borderId="13" xfId="75" applyFont="1" applyFill="1" applyBorder="1">
      <alignment/>
      <protection/>
    </xf>
    <xf numFmtId="171" fontId="4" fillId="43" borderId="30" xfId="75" applyNumberFormat="1" applyFont="1" applyFill="1" applyBorder="1">
      <alignment/>
      <protection/>
    </xf>
    <xf numFmtId="0" fontId="0" fillId="0" borderId="28" xfId="75" applyBorder="1">
      <alignment/>
      <protection/>
    </xf>
    <xf numFmtId="189" fontId="0" fillId="33" borderId="29" xfId="49" applyNumberFormat="1" applyFont="1" applyFill="1" applyBorder="1" applyAlignment="1">
      <alignment vertical="center"/>
    </xf>
    <xf numFmtId="189" fontId="0" fillId="33" borderId="50" xfId="49" applyNumberFormat="1" applyFont="1" applyFill="1" applyBorder="1" applyAlignment="1">
      <alignment vertical="center"/>
    </xf>
    <xf numFmtId="0" fontId="0" fillId="0" borderId="0" xfId="0" applyBorder="1" applyAlignment="1">
      <alignment vertical="center" wrapText="1"/>
    </xf>
    <xf numFmtId="198" fontId="124" fillId="0" borderId="20" xfId="49" applyNumberFormat="1" applyFont="1" applyBorder="1" applyAlignment="1">
      <alignment vertical="center" wrapText="1"/>
    </xf>
    <xf numFmtId="0" fontId="133" fillId="5" borderId="20" xfId="0" applyFont="1" applyFill="1" applyBorder="1" applyAlignment="1">
      <alignment horizontal="center" vertical="center" wrapText="1"/>
    </xf>
    <xf numFmtId="0" fontId="133" fillId="5" borderId="35" xfId="0" applyFont="1" applyFill="1" applyBorder="1" applyAlignment="1">
      <alignment horizontal="center" vertical="center" wrapText="1"/>
    </xf>
    <xf numFmtId="0" fontId="28" fillId="16" borderId="20" xfId="0" applyFont="1" applyFill="1" applyBorder="1" applyAlignment="1">
      <alignment horizontal="center" vertical="center" wrapText="1"/>
    </xf>
    <xf numFmtId="0" fontId="134" fillId="44" borderId="20" xfId="0" applyFont="1" applyFill="1" applyBorder="1" applyAlignment="1">
      <alignment horizontal="left"/>
    </xf>
    <xf numFmtId="9" fontId="134" fillId="44" borderId="20" xfId="89" applyFont="1" applyFill="1" applyBorder="1" applyAlignment="1">
      <alignment horizontal="center"/>
    </xf>
    <xf numFmtId="0" fontId="134" fillId="44" borderId="0" xfId="0" applyFont="1" applyFill="1" applyAlignment="1">
      <alignment/>
    </xf>
    <xf numFmtId="189" fontId="7" fillId="0" borderId="42" xfId="49" applyNumberFormat="1" applyFont="1" applyBorder="1" applyAlignment="1">
      <alignment vertical="center"/>
    </xf>
    <xf numFmtId="0" fontId="15" fillId="16" borderId="55" xfId="0" applyFont="1" applyFill="1" applyBorder="1" applyAlignment="1">
      <alignment horizontal="center" vertical="center" wrapText="1"/>
    </xf>
    <xf numFmtId="189" fontId="135" fillId="35" borderId="56" xfId="49" applyNumberFormat="1" applyFont="1" applyFill="1" applyBorder="1" applyAlignment="1">
      <alignment vertical="center"/>
    </xf>
    <xf numFmtId="189" fontId="135" fillId="35" borderId="41" xfId="49" applyNumberFormat="1" applyFont="1" applyFill="1" applyBorder="1" applyAlignment="1">
      <alignment vertical="center"/>
    </xf>
    <xf numFmtId="189" fontId="135" fillId="45" borderId="21" xfId="49" applyNumberFormat="1" applyFont="1" applyFill="1" applyBorder="1" applyAlignment="1">
      <alignment vertical="center"/>
    </xf>
    <xf numFmtId="189" fontId="135" fillId="45" borderId="0" xfId="49" applyNumberFormat="1" applyFont="1" applyFill="1" applyBorder="1" applyAlignment="1">
      <alignment vertical="center"/>
    </xf>
    <xf numFmtId="189" fontId="135" fillId="45" borderId="56" xfId="49" applyNumberFormat="1" applyFont="1" applyFill="1" applyBorder="1" applyAlignment="1">
      <alignment vertical="center"/>
    </xf>
    <xf numFmtId="189" fontId="135" fillId="0" borderId="42" xfId="49" applyNumberFormat="1" applyFont="1" applyFill="1" applyBorder="1" applyAlignment="1">
      <alignment vertical="center"/>
    </xf>
    <xf numFmtId="0" fontId="0" fillId="0" borderId="0" xfId="77">
      <alignment/>
      <protection/>
    </xf>
    <xf numFmtId="0" fontId="0" fillId="0" borderId="0" xfId="77" applyBorder="1">
      <alignment/>
      <protection/>
    </xf>
    <xf numFmtId="0" fontId="0" fillId="0" borderId="0" xfId="77" applyBorder="1" applyAlignment="1">
      <alignment vertical="center" wrapText="1"/>
      <protection/>
    </xf>
    <xf numFmtId="0" fontId="0" fillId="13" borderId="12" xfId="77" applyFill="1" applyBorder="1" applyAlignment="1">
      <alignment vertical="center" wrapText="1"/>
      <protection/>
    </xf>
    <xf numFmtId="0" fontId="0" fillId="4" borderId="37" xfId="75" applyFill="1" applyBorder="1" applyAlignment="1">
      <alignment horizontal="center" vertical="center"/>
      <protection/>
    </xf>
    <xf numFmtId="0" fontId="0" fillId="4" borderId="42" xfId="75" applyFill="1" applyBorder="1" applyAlignment="1">
      <alignment horizontal="center" vertical="center"/>
      <protection/>
    </xf>
    <xf numFmtId="0" fontId="0" fillId="4" borderId="20" xfId="75" applyFill="1" applyBorder="1" applyAlignment="1">
      <alignment horizontal="center" vertical="center"/>
      <protection/>
    </xf>
    <xf numFmtId="0" fontId="4" fillId="0" borderId="40" xfId="75" applyFont="1" applyFill="1" applyBorder="1" applyAlignment="1">
      <alignment vertical="center"/>
      <protection/>
    </xf>
    <xf numFmtId="0" fontId="4" fillId="0" borderId="57" xfId="75" applyFont="1" applyFill="1" applyBorder="1" applyAlignment="1">
      <alignment vertical="center"/>
      <protection/>
    </xf>
    <xf numFmtId="189" fontId="0" fillId="0" borderId="0" xfId="0" applyNumberFormat="1" applyAlignment="1">
      <alignment/>
    </xf>
    <xf numFmtId="0" fontId="27" fillId="38" borderId="24" xfId="0" applyFont="1" applyFill="1" applyBorder="1" applyAlignment="1">
      <alignment vertical="center"/>
    </xf>
    <xf numFmtId="0" fontId="27" fillId="38" borderId="30" xfId="0" applyFont="1" applyFill="1" applyBorder="1" applyAlignment="1">
      <alignment horizontal="center" vertical="center"/>
    </xf>
    <xf numFmtId="0" fontId="128" fillId="46" borderId="35" xfId="0" applyFont="1" applyFill="1" applyBorder="1" applyAlignment="1">
      <alignment/>
    </xf>
    <xf numFmtId="0" fontId="15" fillId="9" borderId="55" xfId="0" applyFont="1" applyFill="1" applyBorder="1" applyAlignment="1">
      <alignment horizontal="center" vertical="center" wrapText="1"/>
    </xf>
    <xf numFmtId="0" fontId="128" fillId="47" borderId="43" xfId="0" applyFont="1" applyFill="1" applyBorder="1" applyAlignment="1">
      <alignment/>
    </xf>
    <xf numFmtId="0" fontId="128" fillId="47" borderId="35" xfId="0" applyFont="1" applyFill="1" applyBorder="1" applyAlignment="1">
      <alignment/>
    </xf>
    <xf numFmtId="189" fontId="128" fillId="47" borderId="20" xfId="54" applyNumberFormat="1" applyFont="1" applyFill="1" applyBorder="1" applyAlignment="1">
      <alignment/>
    </xf>
    <xf numFmtId="189" fontId="128" fillId="47" borderId="20" xfId="0" applyNumberFormat="1" applyFont="1" applyFill="1" applyBorder="1" applyAlignment="1">
      <alignment/>
    </xf>
    <xf numFmtId="189" fontId="128" fillId="47" borderId="44" xfId="0" applyNumberFormat="1" applyFont="1" applyFill="1" applyBorder="1" applyAlignment="1">
      <alignment wrapText="1"/>
    </xf>
    <xf numFmtId="189" fontId="128" fillId="47" borderId="45" xfId="54" applyNumberFormat="1" applyFont="1" applyFill="1" applyBorder="1" applyAlignment="1">
      <alignment wrapText="1"/>
    </xf>
    <xf numFmtId="0" fontId="0" fillId="0" borderId="35" xfId="0" applyFont="1" applyBorder="1" applyAlignment="1">
      <alignment wrapText="1"/>
    </xf>
    <xf numFmtId="189" fontId="0" fillId="46" borderId="0" xfId="49" applyNumberFormat="1" applyFont="1" applyFill="1" applyBorder="1" applyAlignment="1">
      <alignment vertical="center"/>
    </xf>
    <xf numFmtId="189" fontId="0" fillId="46" borderId="50" xfId="49" applyNumberFormat="1" applyFont="1" applyFill="1" applyBorder="1" applyAlignment="1">
      <alignment vertical="center"/>
    </xf>
    <xf numFmtId="0" fontId="126" fillId="35" borderId="43" xfId="0" applyFont="1" applyFill="1" applyBorder="1" applyAlignment="1">
      <alignment/>
    </xf>
    <xf numFmtId="0" fontId="136" fillId="0" borderId="58" xfId="0" applyFont="1" applyFill="1" applyBorder="1" applyAlignment="1">
      <alignment/>
    </xf>
    <xf numFmtId="0" fontId="4" fillId="0" borderId="20" xfId="0" applyFont="1" applyBorder="1" applyAlignment="1">
      <alignment horizontal="center"/>
    </xf>
    <xf numFmtId="0" fontId="0" fillId="41" borderId="0" xfId="0" applyFill="1" applyBorder="1" applyAlignment="1">
      <alignment/>
    </xf>
    <xf numFmtId="0" fontId="0" fillId="41" borderId="12" xfId="0" applyFill="1" applyBorder="1" applyAlignment="1">
      <alignment/>
    </xf>
    <xf numFmtId="0" fontId="137" fillId="0" borderId="59" xfId="0" applyFont="1" applyFill="1" applyBorder="1" applyAlignment="1">
      <alignment/>
    </xf>
    <xf numFmtId="0" fontId="4" fillId="0" borderId="59" xfId="0" applyFont="1" applyFill="1" applyBorder="1" applyAlignment="1">
      <alignment/>
    </xf>
    <xf numFmtId="0" fontId="4" fillId="0" borderId="60" xfId="0" applyFont="1" applyFill="1" applyBorder="1" applyAlignment="1">
      <alignment/>
    </xf>
    <xf numFmtId="0" fontId="0" fillId="41" borderId="22" xfId="0" applyFill="1" applyBorder="1" applyAlignment="1">
      <alignment/>
    </xf>
    <xf numFmtId="0" fontId="0" fillId="41" borderId="23" xfId="0" applyFill="1" applyBorder="1" applyAlignment="1">
      <alignment/>
    </xf>
    <xf numFmtId="0" fontId="0" fillId="41" borderId="18" xfId="0" applyFill="1" applyBorder="1" applyAlignment="1">
      <alignment vertical="center"/>
    </xf>
    <xf numFmtId="189" fontId="0" fillId="41" borderId="42" xfId="49" applyNumberFormat="1" applyFont="1" applyFill="1" applyBorder="1" applyAlignment="1">
      <alignment vertical="center"/>
    </xf>
    <xf numFmtId="200" fontId="128" fillId="35" borderId="20" xfId="0" applyNumberFormat="1" applyFont="1" applyFill="1" applyBorder="1" applyAlignment="1">
      <alignment/>
    </xf>
    <xf numFmtId="200" fontId="128" fillId="47" borderId="20" xfId="0" applyNumberFormat="1" applyFont="1" applyFill="1" applyBorder="1" applyAlignment="1">
      <alignment/>
    </xf>
    <xf numFmtId="200" fontId="128" fillId="35" borderId="20" xfId="54" applyNumberFormat="1" applyFont="1" applyFill="1" applyBorder="1" applyAlignment="1">
      <alignment/>
    </xf>
    <xf numFmtId="200" fontId="128" fillId="35" borderId="44" xfId="54" applyNumberFormat="1" applyFont="1" applyFill="1" applyBorder="1" applyAlignment="1">
      <alignment/>
    </xf>
    <xf numFmtId="188" fontId="128" fillId="35" borderId="20" xfId="54" applyNumberFormat="1" applyFont="1" applyFill="1" applyBorder="1" applyAlignment="1">
      <alignment/>
    </xf>
    <xf numFmtId="189" fontId="128" fillId="33" borderId="44" xfId="0" applyNumberFormat="1" applyFont="1" applyFill="1" applyBorder="1" applyAlignment="1">
      <alignment/>
    </xf>
    <xf numFmtId="189" fontId="128" fillId="33" borderId="61" xfId="54" applyNumberFormat="1" applyFont="1" applyFill="1" applyBorder="1" applyAlignment="1">
      <alignment wrapText="1"/>
    </xf>
    <xf numFmtId="0" fontId="0" fillId="48" borderId="29" xfId="0" applyFill="1" applyBorder="1" applyAlignment="1">
      <alignment/>
    </xf>
    <xf numFmtId="189" fontId="0" fillId="48" borderId="18" xfId="54" applyNumberFormat="1" applyFont="1" applyFill="1" applyBorder="1" applyAlignment="1">
      <alignment/>
    </xf>
    <xf numFmtId="200" fontId="0" fillId="48" borderId="14" xfId="54" applyNumberFormat="1" applyFont="1" applyFill="1" applyBorder="1" applyAlignment="1">
      <alignment/>
    </xf>
    <xf numFmtId="189" fontId="0" fillId="48" borderId="14" xfId="54" applyNumberFormat="1" applyFont="1" applyFill="1" applyBorder="1" applyAlignment="1">
      <alignment/>
    </xf>
    <xf numFmtId="189" fontId="0" fillId="48" borderId="12" xfId="54" applyNumberFormat="1" applyFont="1" applyFill="1" applyBorder="1" applyAlignment="1">
      <alignment/>
    </xf>
    <xf numFmtId="0" fontId="0" fillId="48" borderId="53" xfId="0" applyFont="1" applyFill="1" applyBorder="1" applyAlignment="1">
      <alignment/>
    </xf>
    <xf numFmtId="0" fontId="4" fillId="0" borderId="57" xfId="0" applyFont="1" applyBorder="1" applyAlignment="1">
      <alignment/>
    </xf>
    <xf numFmtId="189" fontId="4" fillId="0" borderId="48" xfId="54" applyNumberFormat="1" applyFont="1" applyBorder="1" applyAlignment="1">
      <alignment/>
    </xf>
    <xf numFmtId="189" fontId="4" fillId="0" borderId="30" xfId="54" applyNumberFormat="1" applyFont="1" applyBorder="1" applyAlignment="1">
      <alignment/>
    </xf>
    <xf numFmtId="0" fontId="0" fillId="49" borderId="35" xfId="0" applyFill="1" applyBorder="1" applyAlignment="1">
      <alignment/>
    </xf>
    <xf numFmtId="189" fontId="0" fillId="49" borderId="20" xfId="54" applyNumberFormat="1" applyFont="1" applyFill="1" applyBorder="1" applyAlignment="1">
      <alignment/>
    </xf>
    <xf numFmtId="189" fontId="0" fillId="49" borderId="44" xfId="54" applyNumberFormat="1" applyFont="1" applyFill="1" applyBorder="1" applyAlignment="1">
      <alignment/>
    </xf>
    <xf numFmtId="189" fontId="0" fillId="49" borderId="61" xfId="54" applyNumberFormat="1" applyFont="1" applyFill="1" applyBorder="1" applyAlignment="1">
      <alignment/>
    </xf>
    <xf numFmtId="0" fontId="4" fillId="49" borderId="43" xfId="0" applyFont="1" applyFill="1" applyBorder="1" applyAlignment="1">
      <alignment/>
    </xf>
    <xf numFmtId="189" fontId="0" fillId="46" borderId="21" xfId="49" applyNumberFormat="1" applyFont="1" applyFill="1" applyBorder="1" applyAlignment="1">
      <alignment vertical="center"/>
    </xf>
    <xf numFmtId="189" fontId="0" fillId="46" borderId="29" xfId="49" applyNumberFormat="1" applyFont="1" applyFill="1" applyBorder="1" applyAlignment="1">
      <alignment vertical="center"/>
    </xf>
    <xf numFmtId="0" fontId="128" fillId="49" borderId="35" xfId="0" applyFont="1" applyFill="1" applyBorder="1" applyAlignment="1">
      <alignment/>
    </xf>
    <xf numFmtId="189" fontId="128" fillId="49" borderId="20" xfId="54" applyNumberFormat="1" applyFont="1" applyFill="1" applyBorder="1" applyAlignment="1">
      <alignment/>
    </xf>
    <xf numFmtId="169" fontId="86" fillId="49" borderId="20" xfId="0" applyNumberFormat="1" applyFont="1" applyFill="1" applyBorder="1" applyAlignment="1">
      <alignment horizontal="center"/>
    </xf>
    <xf numFmtId="189" fontId="128" fillId="49" borderId="45" xfId="54" applyNumberFormat="1" applyFont="1" applyFill="1" applyBorder="1" applyAlignment="1">
      <alignment wrapText="1"/>
    </xf>
    <xf numFmtId="188" fontId="128" fillId="49" borderId="20" xfId="54" applyNumberFormat="1" applyFont="1" applyFill="1" applyBorder="1" applyAlignment="1">
      <alignment/>
    </xf>
    <xf numFmtId="189" fontId="128" fillId="49" borderId="20" xfId="0" applyNumberFormat="1" applyFont="1" applyFill="1" applyBorder="1" applyAlignment="1">
      <alignment/>
    </xf>
    <xf numFmtId="0" fontId="126" fillId="49" borderId="43" xfId="0" applyFont="1" applyFill="1" applyBorder="1" applyAlignment="1">
      <alignment/>
    </xf>
    <xf numFmtId="188" fontId="128" fillId="35" borderId="44" xfId="54" applyNumberFormat="1" applyFont="1" applyFill="1" applyBorder="1" applyAlignment="1">
      <alignment/>
    </xf>
    <xf numFmtId="0" fontId="128" fillId="48" borderId="29" xfId="0" applyFont="1" applyFill="1" applyBorder="1" applyAlignment="1">
      <alignment/>
    </xf>
    <xf numFmtId="189" fontId="128" fillId="48" borderId="18" xfId="54" applyNumberFormat="1" applyFont="1" applyFill="1" applyBorder="1" applyAlignment="1">
      <alignment/>
    </xf>
    <xf numFmtId="169" fontId="86" fillId="48" borderId="18" xfId="0" applyNumberFormat="1" applyFont="1" applyFill="1" applyBorder="1" applyAlignment="1">
      <alignment horizontal="center"/>
    </xf>
    <xf numFmtId="188" fontId="128" fillId="48" borderId="14" xfId="54" applyNumberFormat="1" applyFont="1" applyFill="1" applyBorder="1" applyAlignment="1">
      <alignment/>
    </xf>
    <xf numFmtId="189" fontId="128" fillId="48" borderId="14" xfId="0" applyNumberFormat="1" applyFont="1" applyFill="1" applyBorder="1" applyAlignment="1">
      <alignment/>
    </xf>
    <xf numFmtId="189" fontId="128" fillId="48" borderId="14" xfId="54" applyNumberFormat="1" applyFont="1" applyFill="1" applyBorder="1" applyAlignment="1">
      <alignment/>
    </xf>
    <xf numFmtId="189" fontId="128" fillId="48" borderId="14" xfId="0" applyNumberFormat="1" applyFont="1" applyFill="1" applyBorder="1" applyAlignment="1">
      <alignment wrapText="1"/>
    </xf>
    <xf numFmtId="189" fontId="128" fillId="48" borderId="12" xfId="54" applyNumberFormat="1" applyFont="1" applyFill="1" applyBorder="1" applyAlignment="1">
      <alignment wrapText="1"/>
    </xf>
    <xf numFmtId="0" fontId="3" fillId="0" borderId="57" xfId="0" applyFont="1" applyBorder="1" applyAlignment="1">
      <alignment/>
    </xf>
    <xf numFmtId="0" fontId="126" fillId="48" borderId="53" xfId="0" applyFont="1" applyFill="1" applyBorder="1" applyAlignment="1">
      <alignment/>
    </xf>
    <xf numFmtId="10" fontId="0" fillId="0" borderId="20" xfId="0" applyNumberFormat="1" applyFill="1" applyBorder="1" applyAlignment="1">
      <alignment/>
    </xf>
    <xf numFmtId="10" fontId="0" fillId="0" borderId="20" xfId="0" applyNumberFormat="1" applyFill="1" applyBorder="1" applyAlignment="1">
      <alignment horizontal="center"/>
    </xf>
    <xf numFmtId="0" fontId="4" fillId="0" borderId="0" xfId="0" applyFont="1" applyFill="1" applyBorder="1" applyAlignment="1">
      <alignment vertical="center"/>
    </xf>
    <xf numFmtId="197" fontId="0" fillId="0" borderId="62" xfId="0" applyNumberFormat="1" applyBorder="1" applyAlignment="1">
      <alignment/>
    </xf>
    <xf numFmtId="0" fontId="0" fillId="0" borderId="63" xfId="0" applyBorder="1" applyAlignment="1">
      <alignment/>
    </xf>
    <xf numFmtId="0" fontId="138" fillId="0" borderId="20" xfId="0" applyFont="1" applyBorder="1" applyAlignment="1">
      <alignment vertical="center" wrapText="1"/>
    </xf>
    <xf numFmtId="0" fontId="4" fillId="0" borderId="0" xfId="77" applyFont="1" applyFill="1" applyBorder="1" applyAlignment="1">
      <alignment vertical="center" wrapText="1"/>
      <protection/>
    </xf>
    <xf numFmtId="0" fontId="0" fillId="50" borderId="64" xfId="0" applyFill="1" applyBorder="1" applyAlignment="1">
      <alignment/>
    </xf>
    <xf numFmtId="0" fontId="0" fillId="50" borderId="56" xfId="0" applyFill="1" applyBorder="1" applyAlignment="1">
      <alignment/>
    </xf>
    <xf numFmtId="0" fontId="4" fillId="50" borderId="56" xfId="0" applyFont="1" applyFill="1" applyBorder="1" applyAlignment="1">
      <alignment/>
    </xf>
    <xf numFmtId="0" fontId="0" fillId="50" borderId="56" xfId="0" applyFill="1" applyBorder="1" applyAlignment="1">
      <alignment/>
    </xf>
    <xf numFmtId="0" fontId="0" fillId="50" borderId="65" xfId="0" applyFill="1" applyBorder="1" applyAlignment="1">
      <alignment/>
    </xf>
    <xf numFmtId="0" fontId="139" fillId="0" borderId="58" xfId="0" applyFont="1" applyBorder="1" applyAlignment="1">
      <alignment horizontal="center" vertical="center"/>
    </xf>
    <xf numFmtId="0" fontId="0" fillId="0" borderId="6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1" xfId="0" applyBorder="1" applyAlignment="1">
      <alignment horizontal="left" vertical="center"/>
    </xf>
    <xf numFmtId="0" fontId="0" fillId="0" borderId="66" xfId="0" applyFont="1" applyFill="1" applyBorder="1" applyAlignment="1">
      <alignment vertical="center"/>
    </xf>
    <xf numFmtId="0" fontId="139" fillId="0" borderId="55" xfId="0" applyFont="1" applyFill="1" applyBorder="1" applyAlignment="1">
      <alignment vertical="center" wrapText="1"/>
    </xf>
    <xf numFmtId="0" fontId="10" fillId="0" borderId="58" xfId="0" applyFont="1" applyBorder="1" applyAlignment="1">
      <alignment horizontal="left" vertical="center" wrapText="1"/>
    </xf>
    <xf numFmtId="0" fontId="4" fillId="0" borderId="58" xfId="0" applyFont="1" applyBorder="1" applyAlignment="1">
      <alignment horizontal="center" vertical="center"/>
    </xf>
    <xf numFmtId="0" fontId="15" fillId="10" borderId="27" xfId="0" applyFont="1" applyFill="1" applyBorder="1" applyAlignment="1">
      <alignment horizontal="center" vertical="center" wrapText="1"/>
    </xf>
    <xf numFmtId="0" fontId="15" fillId="46" borderId="24" xfId="0" applyFont="1" applyFill="1" applyBorder="1" applyAlignment="1">
      <alignment horizontal="center" vertical="center" wrapText="1"/>
    </xf>
    <xf numFmtId="0" fontId="15" fillId="19"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40" fillId="0" borderId="58" xfId="0" applyFont="1" applyBorder="1" applyAlignment="1">
      <alignment vertical="center"/>
    </xf>
    <xf numFmtId="0" fontId="141" fillId="0" borderId="66" xfId="0" applyFont="1" applyBorder="1" applyAlignment="1">
      <alignment vertical="center"/>
    </xf>
    <xf numFmtId="0" fontId="142" fillId="0" borderId="59" xfId="0" applyFont="1" applyBorder="1" applyAlignment="1">
      <alignment vertical="center"/>
    </xf>
    <xf numFmtId="0" fontId="135" fillId="0" borderId="58" xfId="0" applyFont="1" applyFill="1" applyBorder="1" applyAlignment="1">
      <alignment vertical="center" wrapText="1"/>
    </xf>
    <xf numFmtId="0" fontId="15" fillId="0" borderId="0" xfId="0" applyFont="1" applyFill="1" applyBorder="1" applyAlignment="1">
      <alignment horizontal="center" vertical="center" wrapText="1"/>
    </xf>
    <xf numFmtId="0" fontId="15" fillId="38" borderId="24" xfId="0" applyFont="1" applyFill="1" applyBorder="1" applyAlignment="1">
      <alignment horizontal="center" vertical="center" wrapText="1"/>
    </xf>
    <xf numFmtId="0" fontId="15" fillId="0" borderId="0" xfId="0" applyFont="1" applyFill="1" applyBorder="1" applyAlignment="1">
      <alignment horizontal="center" vertical="center" textRotation="90"/>
    </xf>
    <xf numFmtId="0" fontId="15" fillId="17" borderId="24" xfId="0" applyFont="1" applyFill="1" applyBorder="1" applyAlignment="1">
      <alignment horizontal="center" vertical="center" wrapText="1"/>
    </xf>
    <xf numFmtId="0" fontId="15" fillId="17" borderId="28" xfId="0" applyFont="1" applyFill="1" applyBorder="1" applyAlignment="1">
      <alignment horizontal="center" vertical="center" wrapText="1"/>
    </xf>
    <xf numFmtId="0" fontId="4" fillId="0" borderId="58" xfId="0" applyFont="1" applyFill="1" applyBorder="1" applyAlignment="1">
      <alignment horizontal="center" vertical="center"/>
    </xf>
    <xf numFmtId="0" fontId="135" fillId="0" borderId="66" xfId="0" applyFont="1" applyFill="1" applyBorder="1" applyAlignment="1">
      <alignment vertical="center"/>
    </xf>
    <xf numFmtId="0" fontId="135" fillId="0" borderId="55" xfId="0" applyFont="1" applyFill="1" applyBorder="1" applyAlignment="1">
      <alignment vertical="center"/>
    </xf>
    <xf numFmtId="0" fontId="29" fillId="16" borderId="45" xfId="0" applyFont="1" applyFill="1" applyBorder="1" applyAlignment="1">
      <alignment/>
    </xf>
    <xf numFmtId="0" fontId="0" fillId="16" borderId="35" xfId="0" applyFill="1" applyBorder="1" applyAlignment="1">
      <alignment/>
    </xf>
    <xf numFmtId="189" fontId="0" fillId="49" borderId="20" xfId="49" applyNumberFormat="1" applyFont="1" applyFill="1" applyBorder="1" applyAlignment="1">
      <alignment horizontal="left" wrapText="1"/>
    </xf>
    <xf numFmtId="189" fontId="0" fillId="49" borderId="20" xfId="49" applyNumberFormat="1" applyFont="1" applyFill="1" applyBorder="1" applyAlignment="1">
      <alignment horizontal="center"/>
    </xf>
    <xf numFmtId="189" fontId="4" fillId="49" borderId="20" xfId="0" applyNumberFormat="1" applyFont="1" applyFill="1" applyBorder="1" applyAlignment="1">
      <alignment horizontal="center"/>
    </xf>
    <xf numFmtId="189" fontId="0" fillId="49" borderId="20" xfId="54" applyNumberFormat="1" applyFont="1" applyFill="1" applyBorder="1" applyAlignment="1">
      <alignment/>
    </xf>
    <xf numFmtId="189" fontId="0" fillId="49" borderId="20" xfId="54" applyNumberFormat="1" applyFont="1" applyFill="1" applyBorder="1" applyAlignment="1">
      <alignment/>
    </xf>
    <xf numFmtId="189" fontId="0" fillId="35" borderId="20" xfId="54" applyNumberFormat="1" applyFont="1" applyFill="1" applyBorder="1" applyAlignment="1">
      <alignment/>
    </xf>
    <xf numFmtId="189" fontId="134" fillId="35" borderId="20" xfId="54" applyNumberFormat="1" applyFont="1" applyFill="1" applyBorder="1" applyAlignment="1">
      <alignment/>
    </xf>
    <xf numFmtId="0" fontId="4" fillId="35" borderId="18" xfId="0" applyFont="1" applyFill="1" applyBorder="1" applyAlignment="1">
      <alignment horizontal="center"/>
    </xf>
    <xf numFmtId="189" fontId="4" fillId="35" borderId="30" xfId="49" applyNumberFormat="1" applyFont="1" applyFill="1" applyBorder="1" applyAlignment="1">
      <alignment vertical="center"/>
    </xf>
    <xf numFmtId="189" fontId="0" fillId="0" borderId="20" xfId="49" applyNumberFormat="1" applyFont="1" applyBorder="1" applyAlignment="1">
      <alignment vertical="center"/>
    </xf>
    <xf numFmtId="0" fontId="4" fillId="0" borderId="45" xfId="0" applyFont="1" applyFill="1" applyBorder="1" applyAlignment="1">
      <alignment horizontal="center"/>
    </xf>
    <xf numFmtId="0" fontId="0" fillId="41" borderId="61" xfId="0" applyFill="1" applyBorder="1" applyAlignment="1">
      <alignment vertical="center"/>
    </xf>
    <xf numFmtId="189" fontId="0" fillId="41" borderId="49" xfId="49" applyNumberFormat="1" applyFont="1" applyFill="1" applyBorder="1" applyAlignment="1">
      <alignment vertical="center"/>
    </xf>
    <xf numFmtId="189" fontId="135" fillId="0" borderId="18" xfId="49" applyNumberFormat="1" applyFont="1" applyFill="1" applyBorder="1" applyAlignment="1">
      <alignment vertical="center"/>
    </xf>
    <xf numFmtId="189" fontId="135" fillId="0" borderId="19" xfId="49" applyNumberFormat="1" applyFont="1" applyFill="1" applyBorder="1" applyAlignment="1">
      <alignment vertical="center"/>
    </xf>
    <xf numFmtId="0" fontId="4" fillId="38" borderId="66" xfId="0" applyFont="1" applyFill="1" applyBorder="1" applyAlignment="1">
      <alignment horizontal="center" vertical="center" textRotation="90" wrapText="1"/>
    </xf>
    <xf numFmtId="0" fontId="4" fillId="0" borderId="58" xfId="0" applyFont="1" applyBorder="1" applyAlignment="1">
      <alignment horizontal="center" vertical="center" wrapText="1"/>
    </xf>
    <xf numFmtId="0" fontId="15" fillId="19" borderId="30" xfId="0" applyFont="1" applyFill="1" applyBorder="1" applyAlignment="1">
      <alignment horizontal="center" vertical="center" textRotation="90" wrapText="1"/>
    </xf>
    <xf numFmtId="0" fontId="0" fillId="0" borderId="66" xfId="0" applyFont="1" applyBorder="1" applyAlignment="1">
      <alignment vertical="center"/>
    </xf>
    <xf numFmtId="0" fontId="0" fillId="0" borderId="55" xfId="0" applyFont="1" applyBorder="1" applyAlignment="1">
      <alignment vertical="center"/>
    </xf>
    <xf numFmtId="189" fontId="0" fillId="34" borderId="21" xfId="49" applyNumberFormat="1" applyFont="1" applyFill="1" applyBorder="1" applyAlignment="1">
      <alignment vertical="center"/>
    </xf>
    <xf numFmtId="171" fontId="0" fillId="0" borderId="0" xfId="49" applyFont="1" applyAlignment="1">
      <alignment/>
    </xf>
    <xf numFmtId="187" fontId="0" fillId="0" borderId="0" xfId="49" applyNumberFormat="1" applyFont="1" applyAlignment="1">
      <alignment/>
    </xf>
    <xf numFmtId="0" fontId="0" fillId="0" borderId="0" xfId="75" applyAlignment="1">
      <alignment horizontal="center" vertical="center"/>
      <protection/>
    </xf>
    <xf numFmtId="0" fontId="0" fillId="0" borderId="20" xfId="75" applyBorder="1" applyAlignment="1">
      <alignment horizontal="center" vertical="center"/>
      <protection/>
    </xf>
    <xf numFmtId="14" fontId="0" fillId="34" borderId="67" xfId="0" applyNumberFormat="1" applyFill="1" applyBorder="1" applyAlignment="1">
      <alignment vertical="center"/>
    </xf>
    <xf numFmtId="14" fontId="0" fillId="34" borderId="35" xfId="0" applyNumberFormat="1" applyFill="1" applyBorder="1" applyAlignment="1">
      <alignment vertical="center"/>
    </xf>
    <xf numFmtId="0" fontId="0" fillId="0" borderId="0" xfId="0" applyFont="1" applyFill="1" applyBorder="1" applyAlignment="1">
      <alignment/>
    </xf>
    <xf numFmtId="0" fontId="59" fillId="51" borderId="35" xfId="0" applyFont="1" applyFill="1" applyBorder="1" applyAlignment="1">
      <alignment/>
    </xf>
    <xf numFmtId="2" fontId="128" fillId="35" borderId="44" xfId="54" applyNumberFormat="1" applyFont="1" applyFill="1" applyBorder="1" applyAlignment="1">
      <alignment/>
    </xf>
    <xf numFmtId="189" fontId="59" fillId="51" borderId="20" xfId="57" applyNumberFormat="1" applyFont="1" applyFill="1" applyBorder="1" applyAlignment="1">
      <alignment/>
    </xf>
    <xf numFmtId="0" fontId="0" fillId="0" borderId="68" xfId="0" applyFont="1" applyBorder="1" applyAlignment="1">
      <alignment vertical="center" wrapText="1"/>
    </xf>
    <xf numFmtId="14" fontId="0" fillId="34" borderId="0" xfId="49" applyNumberFormat="1" applyFont="1" applyFill="1" applyBorder="1" applyAlignment="1">
      <alignment vertical="center"/>
    </xf>
    <xf numFmtId="14" fontId="0" fillId="34" borderId="50" xfId="49" applyNumberFormat="1" applyFont="1" applyFill="1" applyBorder="1" applyAlignment="1">
      <alignment vertical="center"/>
    </xf>
    <xf numFmtId="0" fontId="4" fillId="35" borderId="29" xfId="0" applyFont="1" applyFill="1" applyBorder="1" applyAlignment="1">
      <alignment horizontal="center"/>
    </xf>
    <xf numFmtId="14" fontId="0" fillId="34" borderId="67" xfId="0" applyNumberFormat="1" applyFont="1" applyFill="1" applyBorder="1" applyAlignment="1">
      <alignment vertical="center"/>
    </xf>
    <xf numFmtId="14" fontId="0" fillId="34" borderId="0" xfId="49" applyNumberFormat="1" applyFont="1" applyFill="1" applyBorder="1" applyAlignment="1">
      <alignment vertical="center"/>
    </xf>
    <xf numFmtId="0" fontId="0" fillId="0" borderId="51" xfId="0" applyFont="1" applyBorder="1" applyAlignment="1">
      <alignment horizontal="right" vertical="center"/>
    </xf>
    <xf numFmtId="0" fontId="0" fillId="0" borderId="59" xfId="0" applyFont="1" applyBorder="1" applyAlignment="1">
      <alignment horizontal="right" vertical="center"/>
    </xf>
    <xf numFmtId="0" fontId="0" fillId="0" borderId="66" xfId="0" applyFont="1" applyBorder="1" applyAlignment="1">
      <alignment horizontal="right" vertical="center"/>
    </xf>
    <xf numFmtId="0" fontId="15" fillId="9" borderId="30" xfId="0" applyFont="1" applyFill="1" applyBorder="1" applyAlignment="1">
      <alignment horizontal="center" vertical="center" wrapText="1"/>
    </xf>
    <xf numFmtId="0" fontId="141" fillId="0" borderId="55" xfId="0" applyFont="1" applyFill="1" applyBorder="1" applyAlignment="1">
      <alignment vertical="center"/>
    </xf>
    <xf numFmtId="0" fontId="128" fillId="49" borderId="43" xfId="0" applyFont="1" applyFill="1" applyBorder="1" applyAlignment="1">
      <alignment/>
    </xf>
    <xf numFmtId="0" fontId="86" fillId="49" borderId="35" xfId="0" applyFont="1" applyFill="1" applyBorder="1" applyAlignment="1">
      <alignment wrapText="1"/>
    </xf>
    <xf numFmtId="188" fontId="86" fillId="49" borderId="20" xfId="54" applyNumberFormat="1" applyFont="1" applyFill="1" applyBorder="1" applyAlignment="1">
      <alignment horizontal="center"/>
    </xf>
    <xf numFmtId="189" fontId="86" fillId="49" borderId="20" xfId="54" applyNumberFormat="1" applyFont="1" applyFill="1" applyBorder="1" applyAlignment="1">
      <alignment horizontal="center"/>
    </xf>
    <xf numFmtId="189" fontId="86" fillId="49" borderId="44" xfId="54" applyNumberFormat="1" applyFont="1" applyFill="1" applyBorder="1" applyAlignment="1">
      <alignment horizontal="center"/>
    </xf>
    <xf numFmtId="189" fontId="135" fillId="35" borderId="67" xfId="49" applyNumberFormat="1" applyFont="1" applyFill="1" applyBorder="1" applyAlignment="1">
      <alignment vertical="center"/>
    </xf>
    <xf numFmtId="189" fontId="135" fillId="35" borderId="35" xfId="49" applyNumberFormat="1" applyFont="1" applyFill="1" applyBorder="1" applyAlignment="1">
      <alignment vertical="center"/>
    </xf>
    <xf numFmtId="0" fontId="143" fillId="42" borderId="58" xfId="0" applyFont="1" applyFill="1" applyBorder="1" applyAlignment="1">
      <alignment horizontal="center" vertical="center"/>
    </xf>
    <xf numFmtId="189" fontId="4" fillId="0" borderId="0" xfId="0" applyNumberFormat="1" applyFont="1" applyFill="1" applyBorder="1" applyAlignment="1">
      <alignment vertical="center"/>
    </xf>
    <xf numFmtId="10" fontId="0" fillId="0" borderId="0" xfId="80" applyNumberFormat="1" applyFont="1" applyFill="1" applyBorder="1" applyAlignment="1">
      <alignment vertical="center"/>
    </xf>
    <xf numFmtId="0" fontId="3" fillId="0" borderId="0" xfId="0" applyFont="1" applyBorder="1" applyAlignment="1">
      <alignment/>
    </xf>
    <xf numFmtId="0" fontId="0" fillId="0" borderId="0" xfId="0" applyBorder="1" applyAlignment="1">
      <alignment/>
    </xf>
    <xf numFmtId="189" fontId="0" fillId="0" borderId="0" xfId="54" applyNumberFormat="1" applyFont="1" applyBorder="1" applyAlignment="1">
      <alignment/>
    </xf>
    <xf numFmtId="189" fontId="4" fillId="0" borderId="0" xfId="54" applyNumberFormat="1" applyFont="1" applyBorder="1" applyAlignment="1">
      <alignment/>
    </xf>
    <xf numFmtId="197" fontId="0" fillId="33" borderId="62" xfId="0" applyNumberFormat="1" applyFill="1" applyBorder="1" applyAlignment="1">
      <alignment/>
    </xf>
    <xf numFmtId="189" fontId="4" fillId="33" borderId="48" xfId="54" applyNumberFormat="1" applyFont="1" applyFill="1" applyBorder="1" applyAlignment="1">
      <alignment/>
    </xf>
    <xf numFmtId="188" fontId="4" fillId="0" borderId="48" xfId="54" applyNumberFormat="1" applyFont="1" applyBorder="1" applyAlignment="1">
      <alignment/>
    </xf>
    <xf numFmtId="188" fontId="0" fillId="49" borderId="44" xfId="54" applyNumberFormat="1" applyFont="1" applyFill="1" applyBorder="1" applyAlignment="1">
      <alignment/>
    </xf>
    <xf numFmtId="188" fontId="128" fillId="49" borderId="20" xfId="0" applyNumberFormat="1" applyFont="1" applyFill="1" applyBorder="1" applyAlignment="1">
      <alignment/>
    </xf>
    <xf numFmtId="189" fontId="0" fillId="46" borderId="0" xfId="49" applyNumberFormat="1" applyFont="1" applyFill="1" applyBorder="1" applyAlignment="1">
      <alignment vertical="center"/>
    </xf>
    <xf numFmtId="189" fontId="0" fillId="46" borderId="50" xfId="49" applyNumberFormat="1" applyFont="1" applyFill="1" applyBorder="1" applyAlignment="1">
      <alignment vertical="center"/>
    </xf>
    <xf numFmtId="189" fontId="0" fillId="0" borderId="41" xfId="49" applyNumberFormat="1" applyFont="1" applyBorder="1" applyAlignment="1">
      <alignment vertical="center"/>
    </xf>
    <xf numFmtId="189" fontId="7" fillId="0" borderId="29" xfId="49" applyNumberFormat="1" applyFont="1" applyBorder="1" applyAlignment="1">
      <alignment vertical="center"/>
    </xf>
    <xf numFmtId="189" fontId="0" fillId="0" borderId="29" xfId="49" applyNumberFormat="1" applyFont="1" applyBorder="1" applyAlignment="1">
      <alignment vertical="center"/>
    </xf>
    <xf numFmtId="189" fontId="7" fillId="0" borderId="50" xfId="49" applyNumberFormat="1" applyFont="1" applyFill="1" applyBorder="1" applyAlignment="1">
      <alignment vertical="center"/>
    </xf>
    <xf numFmtId="0" fontId="140" fillId="0" borderId="66" xfId="0" applyFont="1" applyBorder="1" applyAlignment="1">
      <alignment vertical="center"/>
    </xf>
    <xf numFmtId="189" fontId="124" fillId="0" borderId="50" xfId="49" applyNumberFormat="1" applyFont="1" applyFill="1" applyBorder="1" applyAlignment="1">
      <alignment vertical="center"/>
    </xf>
    <xf numFmtId="0" fontId="0" fillId="0" borderId="28" xfId="0" applyFont="1" applyFill="1" applyBorder="1" applyAlignment="1">
      <alignment vertical="center"/>
    </xf>
    <xf numFmtId="189" fontId="0" fillId="34" borderId="44" xfId="49" applyNumberFormat="1" applyFont="1" applyFill="1" applyBorder="1" applyAlignment="1">
      <alignment vertical="center"/>
    </xf>
    <xf numFmtId="189" fontId="0" fillId="34" borderId="67" xfId="49" applyNumberFormat="1" applyFont="1" applyFill="1" applyBorder="1" applyAlignment="1">
      <alignment vertical="center"/>
    </xf>
    <xf numFmtId="189" fontId="0" fillId="34" borderId="35" xfId="49" applyNumberFormat="1" applyFont="1" applyFill="1" applyBorder="1" applyAlignment="1">
      <alignment vertical="center"/>
    </xf>
    <xf numFmtId="169" fontId="4" fillId="0" borderId="0" xfId="0" applyNumberFormat="1" applyFont="1" applyFill="1" applyBorder="1" applyAlignment="1">
      <alignment horizontal="center" vertical="center"/>
    </xf>
    <xf numFmtId="189" fontId="0" fillId="0" borderId="0" xfId="0" applyNumberFormat="1" applyFill="1" applyBorder="1" applyAlignment="1">
      <alignment/>
    </xf>
    <xf numFmtId="0" fontId="4" fillId="0" borderId="0" xfId="0" applyFont="1" applyFill="1" applyBorder="1" applyAlignment="1">
      <alignment horizontal="center"/>
    </xf>
    <xf numFmtId="189" fontId="7" fillId="0" borderId="20" xfId="49" applyNumberFormat="1" applyFont="1" applyBorder="1" applyAlignment="1">
      <alignment vertical="center"/>
    </xf>
    <xf numFmtId="189" fontId="0" fillId="52" borderId="19" xfId="0" applyNumberFormat="1" applyFill="1" applyBorder="1" applyAlignment="1">
      <alignment/>
    </xf>
    <xf numFmtId="0" fontId="0" fillId="52" borderId="19" xfId="0" applyFill="1" applyBorder="1" applyAlignment="1">
      <alignment/>
    </xf>
    <xf numFmtId="169" fontId="0" fillId="52" borderId="19" xfId="0" applyNumberFormat="1" applyFill="1" applyBorder="1" applyAlignment="1">
      <alignment/>
    </xf>
    <xf numFmtId="0" fontId="0" fillId="0" borderId="0" xfId="0" applyFont="1" applyFill="1" applyBorder="1" applyAlignment="1">
      <alignment wrapText="1"/>
    </xf>
    <xf numFmtId="169" fontId="0" fillId="0" borderId="0" xfId="0" applyNumberFormat="1" applyFill="1" applyBorder="1" applyAlignment="1">
      <alignment/>
    </xf>
    <xf numFmtId="0" fontId="0" fillId="0" borderId="20" xfId="0" applyFont="1" applyFill="1" applyBorder="1" applyAlignment="1">
      <alignment/>
    </xf>
    <xf numFmtId="189" fontId="0" fillId="52" borderId="15" xfId="0" applyNumberFormat="1" applyFill="1" applyBorder="1" applyAlignment="1">
      <alignment/>
    </xf>
    <xf numFmtId="0" fontId="128" fillId="50" borderId="43" xfId="0" applyFont="1" applyFill="1" applyBorder="1" applyAlignment="1">
      <alignment/>
    </xf>
    <xf numFmtId="0" fontId="128" fillId="50" borderId="35" xfId="0" applyFont="1" applyFill="1" applyBorder="1" applyAlignment="1">
      <alignment/>
    </xf>
    <xf numFmtId="0" fontId="86" fillId="50" borderId="35" xfId="0" applyFont="1" applyFill="1" applyBorder="1" applyAlignment="1">
      <alignment wrapText="1"/>
    </xf>
    <xf numFmtId="189" fontId="128" fillId="50" borderId="20" xfId="54" applyNumberFormat="1" applyFont="1" applyFill="1" applyBorder="1" applyAlignment="1">
      <alignment/>
    </xf>
    <xf numFmtId="169" fontId="86" fillId="50" borderId="20" xfId="0" applyNumberFormat="1" applyFont="1" applyFill="1" applyBorder="1" applyAlignment="1">
      <alignment horizontal="center"/>
    </xf>
    <xf numFmtId="188" fontId="128" fillId="50" borderId="20" xfId="54" applyNumberFormat="1" applyFont="1" applyFill="1" applyBorder="1" applyAlignment="1">
      <alignment/>
    </xf>
    <xf numFmtId="188" fontId="86" fillId="50" borderId="20" xfId="54" applyNumberFormat="1" applyFont="1" applyFill="1" applyBorder="1" applyAlignment="1">
      <alignment horizontal="center"/>
    </xf>
    <xf numFmtId="189" fontId="86" fillId="50" borderId="20" xfId="54" applyNumberFormat="1" applyFont="1" applyFill="1" applyBorder="1" applyAlignment="1">
      <alignment horizontal="center"/>
    </xf>
    <xf numFmtId="189" fontId="86" fillId="50" borderId="44" xfId="54" applyNumberFormat="1" applyFont="1" applyFill="1" applyBorder="1" applyAlignment="1">
      <alignment horizontal="center"/>
    </xf>
    <xf numFmtId="189" fontId="128" fillId="50" borderId="45" xfId="54" applyNumberFormat="1" applyFont="1" applyFill="1" applyBorder="1" applyAlignment="1">
      <alignment wrapText="1"/>
    </xf>
    <xf numFmtId="0" fontId="4" fillId="0" borderId="43" xfId="0" applyFont="1" applyBorder="1" applyAlignment="1">
      <alignment/>
    </xf>
    <xf numFmtId="0" fontId="0" fillId="16" borderId="20" xfId="0" applyFont="1" applyFill="1" applyBorder="1" applyAlignment="1">
      <alignment horizontal="center" vertical="center" wrapText="1"/>
    </xf>
    <xf numFmtId="189" fontId="0" fillId="46" borderId="19" xfId="0" applyNumberFormat="1" applyFill="1" applyBorder="1" applyAlignment="1">
      <alignment/>
    </xf>
    <xf numFmtId="169" fontId="0" fillId="46" borderId="0" xfId="0" applyNumberFormat="1" applyFill="1" applyBorder="1" applyAlignment="1">
      <alignment/>
    </xf>
    <xf numFmtId="197" fontId="0" fillId="46" borderId="19" xfId="0" applyNumberFormat="1" applyFill="1" applyBorder="1" applyAlignment="1">
      <alignment/>
    </xf>
    <xf numFmtId="189" fontId="128" fillId="46" borderId="19" xfId="54" applyNumberFormat="1" applyFont="1" applyFill="1" applyBorder="1" applyAlignment="1">
      <alignment/>
    </xf>
    <xf numFmtId="189" fontId="128" fillId="46" borderId="42" xfId="54" applyNumberFormat="1" applyFont="1" applyFill="1" applyBorder="1" applyAlignment="1">
      <alignment/>
    </xf>
    <xf numFmtId="189" fontId="7" fillId="33" borderId="19" xfId="49" applyNumberFormat="1" applyFont="1" applyFill="1" applyBorder="1" applyAlignment="1">
      <alignment vertical="center"/>
    </xf>
    <xf numFmtId="189" fontId="0" fillId="34" borderId="21" xfId="49" applyNumberFormat="1" applyFont="1" applyFill="1" applyBorder="1" applyAlignment="1">
      <alignment/>
    </xf>
    <xf numFmtId="189" fontId="0" fillId="34" borderId="29" xfId="49" applyNumberFormat="1" applyFont="1" applyFill="1" applyBorder="1" applyAlignment="1">
      <alignment/>
    </xf>
    <xf numFmtId="189" fontId="135" fillId="35" borderId="56" xfId="49" applyNumberFormat="1" applyFont="1" applyFill="1" applyBorder="1" applyAlignment="1">
      <alignment/>
    </xf>
    <xf numFmtId="189" fontId="135" fillId="35" borderId="41" xfId="49" applyNumberFormat="1" applyFont="1" applyFill="1" applyBorder="1" applyAlignment="1">
      <alignment/>
    </xf>
    <xf numFmtId="0" fontId="0" fillId="0" borderId="30" xfId="0" applyFont="1" applyBorder="1" applyAlignment="1">
      <alignment vertical="center"/>
    </xf>
    <xf numFmtId="188" fontId="4" fillId="33" borderId="48" xfId="54" applyNumberFormat="1" applyFont="1" applyFill="1" applyBorder="1" applyAlignment="1">
      <alignment/>
    </xf>
    <xf numFmtId="197" fontId="0" fillId="0" borderId="42" xfId="0" applyNumberFormat="1" applyBorder="1" applyAlignment="1">
      <alignment/>
    </xf>
    <xf numFmtId="197" fontId="0" fillId="0" borderId="17" xfId="0" applyNumberFormat="1" applyBorder="1" applyAlignment="1">
      <alignment/>
    </xf>
    <xf numFmtId="0" fontId="52" fillId="18" borderId="10" xfId="0" applyFont="1" applyFill="1" applyBorder="1" applyAlignment="1">
      <alignment wrapText="1"/>
    </xf>
    <xf numFmtId="0" fontId="0" fillId="0" borderId="20" xfId="0" applyFont="1" applyBorder="1" applyAlignment="1">
      <alignment horizontal="center" vertical="center" wrapText="1"/>
    </xf>
    <xf numFmtId="3" fontId="0" fillId="0" borderId="20" xfId="0" applyNumberFormat="1" applyBorder="1" applyAlignment="1">
      <alignment horizontal="center" vertical="center"/>
    </xf>
    <xf numFmtId="0" fontId="0" fillId="0" borderId="18" xfId="0" applyFont="1" applyFill="1" applyBorder="1" applyAlignment="1">
      <alignment/>
    </xf>
    <xf numFmtId="169" fontId="4" fillId="46" borderId="29" xfId="0" applyNumberFormat="1" applyFont="1" applyFill="1" applyBorder="1" applyAlignment="1">
      <alignment/>
    </xf>
    <xf numFmtId="189" fontId="0" fillId="46" borderId="18" xfId="0" applyNumberFormat="1" applyFill="1" applyBorder="1" applyAlignment="1">
      <alignment/>
    </xf>
    <xf numFmtId="169" fontId="123" fillId="52" borderId="50" xfId="0" applyNumberFormat="1" applyFont="1" applyFill="1" applyBorder="1" applyAlignment="1">
      <alignment/>
    </xf>
    <xf numFmtId="10" fontId="0" fillId="0" borderId="67" xfId="0" applyNumberFormat="1" applyFont="1" applyFill="1" applyBorder="1" applyAlignment="1">
      <alignment/>
    </xf>
    <xf numFmtId="189" fontId="7" fillId="33" borderId="42" xfId="49" applyNumberFormat="1" applyFont="1" applyFill="1" applyBorder="1" applyAlignment="1">
      <alignment vertical="center"/>
    </xf>
    <xf numFmtId="189" fontId="0" fillId="33" borderId="18" xfId="49" applyNumberFormat="1" applyFont="1" applyFill="1" applyBorder="1" applyAlignment="1">
      <alignment vertical="center"/>
    </xf>
    <xf numFmtId="0" fontId="0" fillId="18" borderId="20" xfId="0" applyFont="1" applyFill="1" applyBorder="1" applyAlignment="1">
      <alignment horizontal="center" vertical="center" wrapText="1"/>
    </xf>
    <xf numFmtId="0" fontId="0" fillId="52" borderId="58" xfId="0" applyFill="1" applyBorder="1" applyAlignment="1">
      <alignment/>
    </xf>
    <xf numFmtId="189" fontId="4" fillId="53" borderId="20" xfId="54" applyNumberFormat="1" applyFont="1" applyFill="1" applyBorder="1" applyAlignment="1">
      <alignment vertical="top" wrapText="1"/>
    </xf>
    <xf numFmtId="0" fontId="0" fillId="0" borderId="20" xfId="0" applyFont="1" applyBorder="1" applyAlignment="1">
      <alignment horizontal="center" wrapText="1"/>
    </xf>
    <xf numFmtId="0" fontId="4" fillId="0" borderId="20" xfId="0" applyFont="1" applyFill="1" applyBorder="1" applyAlignment="1">
      <alignment horizontal="center" vertical="center" wrapText="1"/>
    </xf>
    <xf numFmtId="0" fontId="52" fillId="16" borderId="30" xfId="0" applyFont="1" applyFill="1" applyBorder="1" applyAlignment="1">
      <alignment wrapText="1"/>
    </xf>
    <xf numFmtId="0" fontId="97" fillId="54" borderId="18" xfId="0" applyFont="1" applyFill="1" applyBorder="1" applyAlignment="1">
      <alignment vertical="center"/>
    </xf>
    <xf numFmtId="0" fontId="27" fillId="41" borderId="20" xfId="0" applyFont="1" applyFill="1" applyBorder="1" applyAlignment="1">
      <alignment horizontal="center" vertical="center"/>
    </xf>
    <xf numFmtId="171" fontId="3" fillId="49" borderId="30" xfId="0" applyNumberFormat="1" applyFont="1" applyFill="1" applyBorder="1" applyAlignment="1">
      <alignment vertical="center" wrapText="1"/>
    </xf>
    <xf numFmtId="171" fontId="3" fillId="16" borderId="30" xfId="54" applyNumberFormat="1" applyFont="1" applyFill="1" applyBorder="1" applyAlignment="1">
      <alignment/>
    </xf>
    <xf numFmtId="0" fontId="4" fillId="0" borderId="0" xfId="0" applyFont="1" applyFill="1" applyBorder="1" applyAlignment="1">
      <alignment horizontal="center" vertical="center" wrapText="1"/>
    </xf>
    <xf numFmtId="189" fontId="0" fillId="0" borderId="0" xfId="0" applyNumberFormat="1" applyFont="1" applyFill="1" applyBorder="1" applyAlignment="1">
      <alignment/>
    </xf>
    <xf numFmtId="0" fontId="0" fillId="19" borderId="20" xfId="0" applyFont="1" applyFill="1" applyBorder="1" applyAlignment="1">
      <alignment horizontal="center" vertical="center" wrapText="1"/>
    </xf>
    <xf numFmtId="169" fontId="0" fillId="46" borderId="19" xfId="0" applyNumberFormat="1" applyFont="1" applyFill="1" applyBorder="1" applyAlignment="1">
      <alignment/>
    </xf>
    <xf numFmtId="0" fontId="128" fillId="46" borderId="20" xfId="0" applyFont="1" applyFill="1" applyBorder="1" applyAlignment="1">
      <alignment/>
    </xf>
    <xf numFmtId="0" fontId="128" fillId="46" borderId="43" xfId="0" applyFont="1" applyFill="1" applyBorder="1" applyAlignment="1">
      <alignment/>
    </xf>
    <xf numFmtId="0" fontId="0" fillId="34" borderId="20" xfId="0" applyNumberFormat="1" applyFill="1" applyBorder="1" applyAlignment="1">
      <alignment horizontal="center"/>
    </xf>
    <xf numFmtId="0" fontId="0" fillId="50" borderId="20" xfId="0" applyFont="1" applyFill="1" applyBorder="1" applyAlignment="1">
      <alignment horizontal="center" vertical="center" wrapText="1"/>
    </xf>
    <xf numFmtId="3" fontId="0" fillId="50" borderId="20" xfId="0" applyNumberFormat="1" applyFill="1" applyBorder="1" applyAlignment="1">
      <alignment horizontal="center" vertical="center"/>
    </xf>
    <xf numFmtId="189" fontId="59" fillId="50" borderId="20" xfId="57" applyNumberFormat="1" applyFont="1" applyFill="1" applyBorder="1" applyAlignment="1">
      <alignment/>
    </xf>
    <xf numFmtId="169" fontId="86" fillId="55" borderId="20" xfId="0" applyNumberFormat="1" applyFont="1" applyFill="1" applyBorder="1" applyAlignment="1">
      <alignment horizontal="center"/>
    </xf>
    <xf numFmtId="169" fontId="0" fillId="55" borderId="0" xfId="0" applyNumberFormat="1" applyFill="1" applyBorder="1" applyAlignment="1">
      <alignment/>
    </xf>
    <xf numFmtId="0" fontId="0" fillId="0" borderId="55" xfId="0" applyFont="1" applyFill="1" applyBorder="1" applyAlignment="1">
      <alignment vertical="center"/>
    </xf>
    <xf numFmtId="0" fontId="0" fillId="41" borderId="20" xfId="0" applyFill="1" applyBorder="1" applyAlignment="1">
      <alignment/>
    </xf>
    <xf numFmtId="0" fontId="4" fillId="35" borderId="20" xfId="0" applyFont="1" applyFill="1" applyBorder="1" applyAlignment="1">
      <alignment/>
    </xf>
    <xf numFmtId="171" fontId="4" fillId="35" borderId="20" xfId="49" applyFont="1" applyFill="1" applyBorder="1" applyAlignment="1">
      <alignment/>
    </xf>
    <xf numFmtId="0" fontId="0" fillId="35" borderId="20" xfId="0" applyFont="1" applyFill="1" applyBorder="1" applyAlignment="1">
      <alignment horizontal="right"/>
    </xf>
    <xf numFmtId="171" fontId="0" fillId="35" borderId="20" xfId="49" applyFont="1" applyFill="1" applyBorder="1" applyAlignment="1">
      <alignment/>
    </xf>
    <xf numFmtId="0" fontId="144" fillId="41" borderId="20" xfId="0" applyFont="1" applyFill="1" applyBorder="1" applyAlignment="1">
      <alignment/>
    </xf>
    <xf numFmtId="171" fontId="7" fillId="35" borderId="19" xfId="49" applyNumberFormat="1" applyFont="1" applyFill="1" applyBorder="1" applyAlignment="1">
      <alignment vertical="center"/>
    </xf>
    <xf numFmtId="189" fontId="0" fillId="34" borderId="67" xfId="49" applyNumberFormat="1" applyFont="1" applyFill="1" applyBorder="1" applyAlignment="1">
      <alignment vertical="center"/>
    </xf>
    <xf numFmtId="189" fontId="0" fillId="34" borderId="35" xfId="49" applyNumberFormat="1" applyFont="1" applyFill="1" applyBorder="1" applyAlignment="1">
      <alignment vertical="center"/>
    </xf>
    <xf numFmtId="0" fontId="145" fillId="0" borderId="0" xfId="0" applyFont="1" applyBorder="1" applyAlignment="1">
      <alignment horizontal="right"/>
    </xf>
    <xf numFmtId="0" fontId="0" fillId="0" borderId="66" xfId="0" applyFont="1" applyFill="1" applyBorder="1" applyAlignment="1">
      <alignment vertical="center" wrapText="1"/>
    </xf>
    <xf numFmtId="197" fontId="0" fillId="0" borderId="0" xfId="0" applyNumberFormat="1" applyAlignment="1">
      <alignment/>
    </xf>
    <xf numFmtId="0" fontId="128" fillId="52" borderId="53" xfId="0" applyFont="1" applyFill="1" applyBorder="1" applyAlignment="1">
      <alignment/>
    </xf>
    <xf numFmtId="0" fontId="0" fillId="38" borderId="30" xfId="0" applyFont="1" applyFill="1" applyBorder="1" applyAlignment="1">
      <alignment/>
    </xf>
    <xf numFmtId="0" fontId="0" fillId="0" borderId="24" xfId="0" applyBorder="1" applyAlignment="1">
      <alignment/>
    </xf>
    <xf numFmtId="0" fontId="0" fillId="0" borderId="25" xfId="0" applyBorder="1" applyAlignment="1">
      <alignment/>
    </xf>
    <xf numFmtId="169" fontId="146" fillId="0" borderId="25" xfId="0" applyNumberFormat="1" applyFont="1" applyBorder="1" applyAlignment="1">
      <alignment/>
    </xf>
    <xf numFmtId="169" fontId="146" fillId="0" borderId="30" xfId="0" applyNumberFormat="1" applyFont="1" applyBorder="1" applyAlignment="1">
      <alignment/>
    </xf>
    <xf numFmtId="189" fontId="0" fillId="46" borderId="0" xfId="49" applyNumberFormat="1" applyFont="1" applyFill="1" applyBorder="1" applyAlignment="1">
      <alignment/>
    </xf>
    <xf numFmtId="0" fontId="139" fillId="0" borderId="55" xfId="0" applyFont="1" applyBorder="1" applyAlignment="1">
      <alignment vertical="center" wrapText="1"/>
    </xf>
    <xf numFmtId="0" fontId="142" fillId="0" borderId="60" xfId="0" applyFont="1" applyFill="1" applyBorder="1" applyAlignment="1">
      <alignment vertical="center"/>
    </xf>
    <xf numFmtId="189" fontId="0" fillId="34" borderId="56" xfId="49" applyNumberFormat="1" applyFont="1" applyFill="1" applyBorder="1" applyAlignment="1">
      <alignment/>
    </xf>
    <xf numFmtId="189" fontId="0" fillId="34" borderId="41" xfId="49" applyNumberFormat="1" applyFont="1" applyFill="1" applyBorder="1" applyAlignment="1">
      <alignment/>
    </xf>
    <xf numFmtId="0" fontId="3" fillId="11" borderId="30" xfId="0" applyFont="1" applyFill="1" applyBorder="1" applyAlignment="1">
      <alignment horizontal="center" vertical="center" wrapText="1"/>
    </xf>
    <xf numFmtId="197" fontId="3" fillId="11" borderId="26" xfId="0" applyNumberFormat="1" applyFont="1" applyFill="1" applyBorder="1" applyAlignment="1">
      <alignment/>
    </xf>
    <xf numFmtId="0" fontId="0" fillId="0" borderId="58" xfId="0" applyFont="1" applyFill="1" applyBorder="1" applyAlignment="1">
      <alignment vertical="center"/>
    </xf>
    <xf numFmtId="0" fontId="4" fillId="13" borderId="24" xfId="77" applyFont="1" applyFill="1" applyBorder="1" applyAlignment="1">
      <alignment vertical="center" wrapText="1"/>
      <protection/>
    </xf>
    <xf numFmtId="0" fontId="0" fillId="13" borderId="25" xfId="0" applyFill="1" applyBorder="1" applyAlignment="1">
      <alignment vertical="center" wrapText="1"/>
    </xf>
    <xf numFmtId="0" fontId="0" fillId="13" borderId="26" xfId="0" applyFill="1" applyBorder="1" applyAlignment="1">
      <alignment vertical="center" wrapText="1"/>
    </xf>
    <xf numFmtId="0" fontId="4" fillId="13" borderId="27" xfId="77" applyFont="1" applyFill="1" applyBorder="1" applyAlignment="1">
      <alignment vertical="center" wrapText="1"/>
      <protection/>
    </xf>
    <xf numFmtId="0" fontId="4" fillId="13" borderId="10" xfId="77" applyFont="1" applyFill="1" applyBorder="1" applyAlignment="1">
      <alignment vertical="center" wrapText="1"/>
      <protection/>
    </xf>
    <xf numFmtId="0" fontId="4" fillId="13" borderId="11" xfId="77" applyFont="1" applyFill="1" applyBorder="1" applyAlignment="1">
      <alignment vertical="center" wrapText="1"/>
      <protection/>
    </xf>
    <xf numFmtId="0" fontId="1" fillId="13" borderId="13" xfId="36" applyFill="1" applyBorder="1" applyAlignment="1" applyProtection="1">
      <alignment vertical="center" wrapText="1"/>
      <protection/>
    </xf>
    <xf numFmtId="0" fontId="0" fillId="13" borderId="0" xfId="77" applyFill="1" applyBorder="1" applyAlignment="1">
      <alignment vertical="center" wrapText="1"/>
      <protection/>
    </xf>
    <xf numFmtId="0" fontId="4" fillId="13" borderId="13" xfId="77" applyFont="1" applyFill="1" applyBorder="1" applyAlignment="1">
      <alignment vertical="center" wrapText="1"/>
      <protection/>
    </xf>
    <xf numFmtId="0" fontId="4" fillId="13" borderId="0" xfId="77" applyFont="1" applyFill="1" applyBorder="1" applyAlignment="1">
      <alignment vertical="center" wrapText="1"/>
      <protection/>
    </xf>
    <xf numFmtId="0" fontId="4" fillId="13" borderId="12" xfId="77" applyFont="1" applyFill="1" applyBorder="1" applyAlignment="1">
      <alignment vertical="center" wrapText="1"/>
      <protection/>
    </xf>
    <xf numFmtId="0" fontId="0" fillId="13" borderId="28" xfId="77" applyFont="1" applyFill="1" applyBorder="1" applyAlignment="1">
      <alignment vertical="center" wrapText="1"/>
      <protection/>
    </xf>
    <xf numFmtId="0" fontId="0" fillId="13" borderId="22" xfId="77" applyFill="1" applyBorder="1" applyAlignment="1">
      <alignment vertical="center" wrapText="1"/>
      <protection/>
    </xf>
    <xf numFmtId="0" fontId="0" fillId="13" borderId="23" xfId="77" applyFill="1" applyBorder="1" applyAlignment="1">
      <alignment vertical="center" wrapText="1"/>
      <protection/>
    </xf>
    <xf numFmtId="0" fontId="50" fillId="14" borderId="27" xfId="77" applyFont="1" applyFill="1" applyBorder="1" applyAlignment="1">
      <alignment horizontal="center" vertical="center" wrapText="1"/>
      <protection/>
    </xf>
    <xf numFmtId="0" fontId="50" fillId="14" borderId="10" xfId="77" applyFont="1" applyFill="1" applyBorder="1" applyAlignment="1">
      <alignment horizontal="center" vertical="center" wrapText="1"/>
      <protection/>
    </xf>
    <xf numFmtId="0" fontId="50" fillId="14" borderId="11" xfId="77" applyFont="1" applyFill="1" applyBorder="1" applyAlignment="1">
      <alignment horizontal="center" vertical="center" wrapText="1"/>
      <protection/>
    </xf>
    <xf numFmtId="0" fontId="50" fillId="14" borderId="28" xfId="77" applyFont="1" applyFill="1" applyBorder="1" applyAlignment="1">
      <alignment horizontal="center" vertical="center" wrapText="1"/>
      <protection/>
    </xf>
    <xf numFmtId="0" fontId="50" fillId="14" borderId="22" xfId="77" applyFont="1" applyFill="1" applyBorder="1" applyAlignment="1">
      <alignment horizontal="center" vertical="center" wrapText="1"/>
      <protection/>
    </xf>
    <xf numFmtId="0" fontId="50" fillId="14" borderId="23" xfId="77" applyFont="1" applyFill="1" applyBorder="1" applyAlignment="1">
      <alignment horizontal="center" vertical="center" wrapText="1"/>
      <protection/>
    </xf>
    <xf numFmtId="0" fontId="4" fillId="34" borderId="24" xfId="77" applyFont="1" applyFill="1" applyBorder="1" applyAlignment="1">
      <alignment vertical="center" wrapText="1"/>
      <protection/>
    </xf>
    <xf numFmtId="0" fontId="4" fillId="34" borderId="26" xfId="77" applyFont="1" applyFill="1" applyBorder="1" applyAlignment="1">
      <alignment vertical="center" wrapText="1"/>
      <protection/>
    </xf>
    <xf numFmtId="0" fontId="4" fillId="4" borderId="24" xfId="77" applyFont="1" applyFill="1" applyBorder="1" applyAlignment="1">
      <alignment vertical="center" wrapText="1"/>
      <protection/>
    </xf>
    <xf numFmtId="0" fontId="4" fillId="4" borderId="25" xfId="77" applyFont="1" applyFill="1" applyBorder="1" applyAlignment="1">
      <alignment vertical="center" wrapText="1"/>
      <protection/>
    </xf>
    <xf numFmtId="0" fontId="4" fillId="4" borderId="26" xfId="77" applyFont="1" applyFill="1" applyBorder="1" applyAlignment="1">
      <alignment vertical="center" wrapText="1"/>
      <protection/>
    </xf>
    <xf numFmtId="0" fontId="4" fillId="38" borderId="24" xfId="77" applyFont="1" applyFill="1" applyBorder="1" applyAlignment="1">
      <alignment vertical="center" wrapText="1"/>
      <protection/>
    </xf>
    <xf numFmtId="0" fontId="4" fillId="38" borderId="25" xfId="77" applyFont="1" applyFill="1" applyBorder="1" applyAlignment="1">
      <alignment vertical="center" wrapText="1"/>
      <protection/>
    </xf>
    <xf numFmtId="0" fontId="4" fillId="38" borderId="26" xfId="77" applyFont="1" applyFill="1" applyBorder="1" applyAlignment="1">
      <alignment vertical="center" wrapText="1"/>
      <protection/>
    </xf>
    <xf numFmtId="0" fontId="0" fillId="36" borderId="24" xfId="77" applyFont="1" applyFill="1" applyBorder="1" applyAlignment="1">
      <alignment vertical="center" wrapText="1"/>
      <protection/>
    </xf>
    <xf numFmtId="0" fontId="0" fillId="36" borderId="25" xfId="77" applyFill="1" applyBorder="1" applyAlignment="1">
      <alignment vertical="center" wrapText="1"/>
      <protection/>
    </xf>
    <xf numFmtId="0" fontId="0" fillId="36" borderId="26" xfId="77" applyFill="1" applyBorder="1" applyAlignment="1">
      <alignment vertical="center" wrapText="1"/>
      <protection/>
    </xf>
    <xf numFmtId="0" fontId="49" fillId="12" borderId="24" xfId="77" applyFont="1" applyFill="1" applyBorder="1" applyAlignment="1">
      <alignment vertical="center" wrapText="1"/>
      <protection/>
    </xf>
    <xf numFmtId="0" fontId="49" fillId="12" borderId="25" xfId="77" applyFont="1" applyFill="1" applyBorder="1" applyAlignment="1">
      <alignment vertical="center" wrapText="1"/>
      <protection/>
    </xf>
    <xf numFmtId="0" fontId="49" fillId="12" borderId="26" xfId="77" applyFont="1" applyFill="1" applyBorder="1" applyAlignment="1">
      <alignment vertical="center" wrapText="1"/>
      <protection/>
    </xf>
    <xf numFmtId="0" fontId="4" fillId="19" borderId="58" xfId="0" applyFont="1" applyFill="1" applyBorder="1" applyAlignment="1">
      <alignment horizontal="center" vertical="center" textRotation="90" wrapText="1"/>
    </xf>
    <xf numFmtId="0" fontId="0" fillId="0" borderId="66" xfId="0" applyBorder="1" applyAlignment="1">
      <alignment horizontal="center" vertical="center" textRotation="90" wrapText="1"/>
    </xf>
    <xf numFmtId="0" fontId="0" fillId="0" borderId="55" xfId="0" applyBorder="1" applyAlignment="1">
      <alignment horizontal="center" vertical="center" textRotation="90" wrapText="1"/>
    </xf>
    <xf numFmtId="189" fontId="0" fillId="0" borderId="18" xfId="49" applyNumberFormat="1" applyFont="1" applyBorder="1" applyAlignment="1">
      <alignment vertical="center" wrapText="1"/>
    </xf>
    <xf numFmtId="0" fontId="0" fillId="0" borderId="19" xfId="0" applyBorder="1" applyAlignment="1">
      <alignment vertical="center" wrapText="1"/>
    </xf>
    <xf numFmtId="0" fontId="0" fillId="0" borderId="42" xfId="0" applyBorder="1" applyAlignment="1">
      <alignment vertical="center" wrapText="1"/>
    </xf>
    <xf numFmtId="189" fontId="0" fillId="0" borderId="18" xfId="49" applyNumberFormat="1" applyFont="1" applyBorder="1" applyAlignment="1">
      <alignment horizontal="center" vertical="center" wrapText="1"/>
    </xf>
    <xf numFmtId="0" fontId="0" fillId="0" borderId="19" xfId="0" applyBorder="1" applyAlignment="1">
      <alignment horizontal="center" vertical="center" wrapText="1"/>
    </xf>
    <xf numFmtId="0" fontId="0" fillId="0" borderId="42" xfId="0" applyBorder="1" applyAlignment="1">
      <alignment horizontal="center" vertical="center" wrapText="1"/>
    </xf>
    <xf numFmtId="189" fontId="0" fillId="0" borderId="61" xfId="49" applyNumberFormat="1" applyFont="1" applyBorder="1" applyAlignment="1">
      <alignment horizontal="center" vertical="center" wrapText="1"/>
    </xf>
    <xf numFmtId="0" fontId="0" fillId="0" borderId="69" xfId="0" applyBorder="1" applyAlignment="1">
      <alignment horizontal="center" vertical="center" wrapText="1"/>
    </xf>
    <xf numFmtId="0" fontId="0" fillId="0" borderId="49" xfId="0" applyBorder="1" applyAlignment="1">
      <alignment horizontal="center" vertical="center" wrapText="1"/>
    </xf>
    <xf numFmtId="189" fontId="135" fillId="0" borderId="61" xfId="49" applyNumberFormat="1" applyFont="1" applyFill="1" applyBorder="1" applyAlignment="1">
      <alignment horizontal="center" vertical="center"/>
    </xf>
    <xf numFmtId="189" fontId="135" fillId="0" borderId="69" xfId="49" applyNumberFormat="1" applyFont="1" applyFill="1" applyBorder="1" applyAlignment="1">
      <alignment horizontal="center" vertical="center"/>
    </xf>
    <xf numFmtId="0" fontId="135" fillId="0" borderId="49" xfId="0" applyFont="1" applyFill="1" applyBorder="1" applyAlignment="1">
      <alignment horizontal="center" vertical="center"/>
    </xf>
    <xf numFmtId="189" fontId="0" fillId="0" borderId="61" xfId="49" applyNumberFormat="1" applyFont="1" applyBorder="1" applyAlignment="1">
      <alignment horizontal="center" vertical="center"/>
    </xf>
    <xf numFmtId="189" fontId="0" fillId="0" borderId="69" xfId="49" applyNumberFormat="1" applyFont="1" applyBorder="1" applyAlignment="1">
      <alignment horizontal="center" vertical="center"/>
    </xf>
    <xf numFmtId="0" fontId="0" fillId="0" borderId="69" xfId="0" applyBorder="1" applyAlignment="1">
      <alignment horizontal="center" vertical="center"/>
    </xf>
    <xf numFmtId="0" fontId="0" fillId="0" borderId="49" xfId="0" applyBorder="1" applyAlignment="1">
      <alignment horizontal="center" vertical="center"/>
    </xf>
    <xf numFmtId="189" fontId="124" fillId="0" borderId="18" xfId="49" applyNumberFormat="1" applyFont="1" applyBorder="1" applyAlignment="1">
      <alignment horizontal="center" vertical="center" wrapText="1"/>
    </xf>
    <xf numFmtId="0" fontId="124" fillId="0" borderId="19" xfId="0" applyFont="1" applyBorder="1" applyAlignment="1">
      <alignment vertical="center" wrapText="1"/>
    </xf>
    <xf numFmtId="189" fontId="0" fillId="0" borderId="18" xfId="49" applyNumberFormat="1" applyFont="1" applyBorder="1" applyAlignment="1">
      <alignment horizontal="center" vertical="center"/>
    </xf>
    <xf numFmtId="189" fontId="0" fillId="0" borderId="19" xfId="49" applyNumberFormat="1" applyFont="1" applyBorder="1" applyAlignment="1">
      <alignment horizontal="center" vertical="center"/>
    </xf>
    <xf numFmtId="189" fontId="0" fillId="0" borderId="42" xfId="49" applyNumberFormat="1" applyFont="1" applyBorder="1" applyAlignment="1">
      <alignment horizontal="center" vertical="center"/>
    </xf>
    <xf numFmtId="189" fontId="135" fillId="0" borderId="18" xfId="49" applyNumberFormat="1" applyFont="1" applyFill="1" applyBorder="1" applyAlignment="1">
      <alignment horizontal="center" vertical="center"/>
    </xf>
    <xf numFmtId="189" fontId="135" fillId="0" borderId="19" xfId="49" applyNumberFormat="1" applyFont="1" applyFill="1" applyBorder="1" applyAlignment="1">
      <alignment horizontal="center" vertical="center"/>
    </xf>
    <xf numFmtId="0" fontId="135" fillId="0" borderId="42" xfId="0" applyFont="1" applyFill="1" applyBorder="1" applyAlignment="1">
      <alignment horizontal="center" vertical="center"/>
    </xf>
    <xf numFmtId="189" fontId="135" fillId="0" borderId="18" xfId="49" applyNumberFormat="1" applyFont="1" applyFill="1" applyBorder="1" applyAlignment="1">
      <alignment vertical="center"/>
    </xf>
    <xf numFmtId="189" fontId="135" fillId="0" borderId="19" xfId="49" applyNumberFormat="1" applyFont="1" applyFill="1" applyBorder="1" applyAlignment="1">
      <alignment vertical="center"/>
    </xf>
    <xf numFmtId="0" fontId="135" fillId="0" borderId="42" xfId="0" applyFont="1" applyFill="1" applyBorder="1" applyAlignment="1">
      <alignment vertical="center"/>
    </xf>
    <xf numFmtId="189" fontId="0" fillId="0" borderId="61" xfId="0" applyNumberFormat="1" applyBorder="1" applyAlignment="1">
      <alignment vertical="center" wrapText="1"/>
    </xf>
    <xf numFmtId="0" fontId="0" fillId="0" borderId="69" xfId="0" applyBorder="1" applyAlignment="1">
      <alignment vertical="center" wrapText="1"/>
    </xf>
    <xf numFmtId="0" fontId="0" fillId="0" borderId="49" xfId="0" applyBorder="1" applyAlignment="1">
      <alignment vertical="center" wrapText="1"/>
    </xf>
    <xf numFmtId="0" fontId="147" fillId="0" borderId="42" xfId="0" applyFont="1" applyBorder="1" applyAlignment="1">
      <alignment horizontal="center" vertical="center"/>
    </xf>
    <xf numFmtId="0" fontId="147" fillId="0" borderId="20" xfId="0" applyFont="1" applyBorder="1" applyAlignment="1">
      <alignment horizontal="center" vertical="center"/>
    </xf>
    <xf numFmtId="0" fontId="0" fillId="34" borderId="70" xfId="0" applyFont="1" applyFill="1" applyBorder="1" applyAlignment="1">
      <alignment vertical="top" wrapText="1"/>
    </xf>
    <xf numFmtId="0" fontId="0" fillId="34" borderId="71" xfId="0" applyFill="1" applyBorder="1" applyAlignment="1">
      <alignment vertical="top" wrapText="1"/>
    </xf>
    <xf numFmtId="0" fontId="0" fillId="34" borderId="46" xfId="0" applyFill="1" applyBorder="1" applyAlignment="1">
      <alignment vertical="top" wrapText="1"/>
    </xf>
    <xf numFmtId="0" fontId="0" fillId="34" borderId="43" xfId="0" applyFont="1" applyFill="1" applyBorder="1" applyAlignment="1">
      <alignment/>
    </xf>
    <xf numFmtId="0" fontId="0" fillId="34" borderId="20" xfId="0" applyFill="1" applyBorder="1" applyAlignment="1">
      <alignment/>
    </xf>
    <xf numFmtId="0" fontId="0" fillId="34" borderId="42" xfId="0" applyFont="1" applyFill="1" applyBorder="1" applyAlignment="1">
      <alignment/>
    </xf>
    <xf numFmtId="0" fontId="0" fillId="34" borderId="42" xfId="0" applyFill="1" applyBorder="1" applyAlignment="1">
      <alignment/>
    </xf>
    <xf numFmtId="0" fontId="0" fillId="34" borderId="49" xfId="0" applyFill="1" applyBorder="1" applyAlignment="1">
      <alignment/>
    </xf>
    <xf numFmtId="0" fontId="0" fillId="0" borderId="40" xfId="0" applyFill="1" applyBorder="1" applyAlignment="1">
      <alignment/>
    </xf>
    <xf numFmtId="0" fontId="0" fillId="0" borderId="42" xfId="0" applyFill="1" applyBorder="1" applyAlignment="1">
      <alignment/>
    </xf>
    <xf numFmtId="189" fontId="0" fillId="0" borderId="61" xfId="49" applyNumberFormat="1" applyFont="1" applyFill="1" applyBorder="1" applyAlignment="1">
      <alignment horizontal="center" vertical="center" wrapText="1"/>
    </xf>
    <xf numFmtId="189" fontId="0" fillId="0" borderId="69" xfId="49" applyNumberFormat="1" applyFont="1" applyFill="1" applyBorder="1" applyAlignment="1">
      <alignment horizontal="center" vertical="center" wrapText="1"/>
    </xf>
    <xf numFmtId="0" fontId="0" fillId="0" borderId="69" xfId="0" applyFill="1" applyBorder="1" applyAlignment="1">
      <alignment horizontal="center" vertical="center" wrapText="1"/>
    </xf>
    <xf numFmtId="189" fontId="0" fillId="0" borderId="69" xfId="0" applyNumberFormat="1" applyBorder="1" applyAlignment="1">
      <alignment vertical="center" wrapText="1"/>
    </xf>
    <xf numFmtId="0" fontId="14" fillId="19" borderId="57" xfId="0" applyFont="1" applyFill="1" applyBorder="1" applyAlignment="1">
      <alignment vertical="center" wrapText="1"/>
    </xf>
    <xf numFmtId="0" fontId="14" fillId="19" borderId="72" xfId="0" applyFont="1" applyFill="1" applyBorder="1" applyAlignment="1">
      <alignment vertical="center" wrapText="1"/>
    </xf>
    <xf numFmtId="0" fontId="0" fillId="0" borderId="66" xfId="0" applyFont="1" applyBorder="1" applyAlignment="1">
      <alignment vertical="center" wrapText="1"/>
    </xf>
    <xf numFmtId="0" fontId="0" fillId="0" borderId="55" xfId="0" applyFont="1" applyBorder="1" applyAlignment="1">
      <alignment vertical="center" wrapText="1"/>
    </xf>
    <xf numFmtId="0" fontId="0" fillId="0" borderId="19" xfId="0" applyBorder="1" applyAlignment="1">
      <alignment horizontal="center" vertical="center"/>
    </xf>
    <xf numFmtId="0" fontId="0" fillId="0" borderId="33" xfId="0" applyBorder="1" applyAlignment="1">
      <alignment horizontal="center" vertical="center"/>
    </xf>
    <xf numFmtId="0" fontId="124" fillId="0" borderId="19" xfId="0" applyFont="1" applyBorder="1" applyAlignment="1">
      <alignment horizontal="center" vertical="center" wrapText="1"/>
    </xf>
    <xf numFmtId="189" fontId="124" fillId="0" borderId="18" xfId="0" applyNumberFormat="1" applyFont="1" applyBorder="1" applyAlignment="1">
      <alignment vertical="center" wrapText="1"/>
    </xf>
    <xf numFmtId="0" fontId="124" fillId="0" borderId="42" xfId="0" applyFont="1" applyBorder="1" applyAlignment="1">
      <alignment vertical="center" wrapText="1"/>
    </xf>
    <xf numFmtId="171" fontId="8" fillId="0" borderId="0" xfId="49" applyFont="1" applyFill="1" applyBorder="1" applyAlignment="1">
      <alignment horizontal="center" vertical="center" wrapText="1"/>
    </xf>
    <xf numFmtId="0" fontId="8" fillId="0" borderId="0" xfId="0" applyFont="1" applyFill="1" applyBorder="1" applyAlignment="1">
      <alignment horizontal="center" vertical="center"/>
    </xf>
    <xf numFmtId="0" fontId="19" fillId="19" borderId="27" xfId="73" applyFont="1" applyFill="1" applyBorder="1" applyAlignment="1">
      <alignment vertical="center" wrapText="1"/>
      <protection/>
    </xf>
    <xf numFmtId="0" fontId="0" fillId="19" borderId="11" xfId="0" applyFill="1" applyBorder="1" applyAlignment="1">
      <alignment vertical="center" wrapText="1"/>
    </xf>
    <xf numFmtId="189" fontId="0" fillId="0" borderId="18" xfId="0" applyNumberFormat="1" applyBorder="1" applyAlignment="1">
      <alignment vertical="center" wrapText="1"/>
    </xf>
    <xf numFmtId="189" fontId="0" fillId="0" borderId="19" xfId="0" applyNumberFormat="1" applyBorder="1" applyAlignment="1">
      <alignment vertical="center" wrapText="1"/>
    </xf>
    <xf numFmtId="0" fontId="4" fillId="17" borderId="58" xfId="0" applyFont="1" applyFill="1" applyBorder="1" applyAlignment="1">
      <alignment horizontal="center" vertical="center" textRotation="90" wrapText="1"/>
    </xf>
    <xf numFmtId="0" fontId="4" fillId="17" borderId="66" xfId="0" applyFont="1" applyFill="1" applyBorder="1" applyAlignment="1">
      <alignment horizontal="center" vertical="center" textRotation="90" wrapText="1"/>
    </xf>
    <xf numFmtId="0" fontId="4" fillId="0" borderId="55" xfId="0" applyFont="1" applyBorder="1" applyAlignment="1">
      <alignment horizontal="center" vertical="center" textRotation="90" wrapText="1"/>
    </xf>
    <xf numFmtId="189" fontId="124" fillId="0" borderId="19" xfId="49" applyNumberFormat="1" applyFont="1" applyBorder="1" applyAlignment="1">
      <alignment horizontal="center" vertical="center"/>
    </xf>
    <xf numFmtId="0" fontId="124" fillId="0" borderId="19" xfId="0" applyFont="1" applyBorder="1" applyAlignment="1">
      <alignment horizontal="center" vertical="center"/>
    </xf>
    <xf numFmtId="0" fontId="124" fillId="0" borderId="33" xfId="0" applyFont="1" applyBorder="1" applyAlignment="1">
      <alignment horizontal="center" vertical="center"/>
    </xf>
    <xf numFmtId="0" fontId="10" fillId="38" borderId="58" xfId="0" applyFont="1" applyFill="1" applyBorder="1" applyAlignment="1">
      <alignment horizontal="center" vertical="center" textRotation="90" wrapText="1"/>
    </xf>
    <xf numFmtId="0" fontId="4" fillId="38" borderId="66" xfId="0" applyFont="1" applyFill="1" applyBorder="1" applyAlignment="1">
      <alignment horizontal="center" vertical="center" textRotation="90" wrapText="1"/>
    </xf>
    <xf numFmtId="0" fontId="4" fillId="38" borderId="55" xfId="0" applyFont="1" applyFill="1" applyBorder="1" applyAlignment="1">
      <alignment horizontal="center" vertical="center" textRotation="90" wrapText="1"/>
    </xf>
    <xf numFmtId="189" fontId="7" fillId="0" borderId="18" xfId="49" applyNumberFormat="1" applyFont="1" applyBorder="1" applyAlignment="1">
      <alignment vertical="center"/>
    </xf>
    <xf numFmtId="189" fontId="7" fillId="0" borderId="19" xfId="49" applyNumberFormat="1" applyFont="1" applyBorder="1" applyAlignment="1">
      <alignment vertical="center"/>
    </xf>
    <xf numFmtId="0" fontId="0" fillId="0" borderId="19" xfId="0" applyBorder="1" applyAlignment="1">
      <alignment vertical="center"/>
    </xf>
    <xf numFmtId="0" fontId="0" fillId="0" borderId="33" xfId="0" applyBorder="1" applyAlignment="1">
      <alignment vertical="center"/>
    </xf>
    <xf numFmtId="0" fontId="15" fillId="56" borderId="58" xfId="0" applyFont="1" applyFill="1" applyBorder="1" applyAlignment="1">
      <alignment horizontal="center" vertical="center" wrapText="1"/>
    </xf>
    <xf numFmtId="0" fontId="15" fillId="0" borderId="66" xfId="0" applyFont="1" applyBorder="1" applyAlignment="1">
      <alignment horizontal="center" vertical="center" wrapText="1"/>
    </xf>
    <xf numFmtId="0" fontId="15" fillId="0" borderId="55" xfId="0" applyFont="1" applyBorder="1" applyAlignment="1">
      <alignment horizontal="center" vertical="center" wrapText="1"/>
    </xf>
    <xf numFmtId="0" fontId="4" fillId="56" borderId="27" xfId="0" applyFont="1" applyFill="1" applyBorder="1" applyAlignment="1">
      <alignment horizontal="center" vertical="center" textRotation="90" wrapText="1"/>
    </xf>
    <xf numFmtId="0" fontId="4" fillId="56" borderId="13" xfId="0" applyFont="1" applyFill="1" applyBorder="1" applyAlignment="1">
      <alignment horizontal="center" vertical="center" textRotation="90" wrapText="1"/>
    </xf>
    <xf numFmtId="0" fontId="4" fillId="56" borderId="28" xfId="0" applyFont="1" applyFill="1" applyBorder="1" applyAlignment="1">
      <alignment horizontal="center" vertical="center" textRotation="90" wrapText="1"/>
    </xf>
    <xf numFmtId="0" fontId="4" fillId="37" borderId="58" xfId="0" applyFont="1" applyFill="1" applyBorder="1" applyAlignment="1">
      <alignment horizontal="center" textRotation="90"/>
    </xf>
    <xf numFmtId="0" fontId="4" fillId="37" borderId="66" xfId="0" applyFont="1" applyFill="1" applyBorder="1" applyAlignment="1">
      <alignment horizontal="center" textRotation="90"/>
    </xf>
    <xf numFmtId="0" fontId="4" fillId="37" borderId="55" xfId="0" applyFont="1" applyFill="1" applyBorder="1" applyAlignment="1">
      <alignment horizontal="center" textRotation="90"/>
    </xf>
    <xf numFmtId="0" fontId="4" fillId="57" borderId="58" xfId="0" applyFont="1" applyFill="1" applyBorder="1" applyAlignment="1">
      <alignment horizontal="center" vertical="center" textRotation="90" wrapText="1"/>
    </xf>
    <xf numFmtId="0" fontId="4" fillId="57" borderId="66" xfId="0" applyFont="1" applyFill="1" applyBorder="1" applyAlignment="1">
      <alignment horizontal="center" vertical="center" wrapText="1"/>
    </xf>
    <xf numFmtId="0" fontId="4" fillId="57" borderId="55" xfId="0" applyFont="1" applyFill="1" applyBorder="1" applyAlignment="1">
      <alignment horizontal="center" vertical="center" wrapText="1"/>
    </xf>
    <xf numFmtId="0" fontId="15" fillId="19" borderId="58" xfId="0" applyFont="1" applyFill="1" applyBorder="1" applyAlignment="1">
      <alignment horizontal="center" vertical="center" wrapText="1"/>
    </xf>
    <xf numFmtId="0" fontId="15" fillId="16" borderId="58" xfId="0" applyFont="1" applyFill="1" applyBorder="1" applyAlignment="1">
      <alignment horizontal="center" vertical="center" wrapText="1"/>
    </xf>
    <xf numFmtId="0" fontId="15" fillId="16" borderId="66" xfId="0" applyFont="1" applyFill="1" applyBorder="1" applyAlignment="1">
      <alignment horizontal="center" vertical="center" wrapText="1"/>
    </xf>
    <xf numFmtId="0" fontId="15" fillId="57" borderId="58" xfId="0" applyFont="1" applyFill="1" applyBorder="1" applyAlignment="1">
      <alignment horizontal="center" vertical="center" wrapText="1"/>
    </xf>
    <xf numFmtId="0" fontId="15" fillId="57" borderId="13" xfId="0" applyFont="1" applyFill="1" applyBorder="1" applyAlignment="1">
      <alignment horizontal="center" vertical="center" wrapText="1"/>
    </xf>
    <xf numFmtId="0" fontId="15" fillId="57" borderId="28" xfId="0" applyFont="1" applyFill="1" applyBorder="1" applyAlignment="1">
      <alignment horizontal="center" vertical="center" wrapText="1"/>
    </xf>
    <xf numFmtId="0" fontId="15" fillId="8" borderId="11" xfId="0" applyFont="1" applyFill="1" applyBorder="1" applyAlignment="1">
      <alignment horizontal="center" vertical="center" textRotation="91" wrapText="1"/>
    </xf>
    <xf numFmtId="0" fontId="15" fillId="8" borderId="12" xfId="0" applyFont="1" applyFill="1" applyBorder="1" applyAlignment="1">
      <alignment horizontal="center" vertical="center" textRotation="91" wrapText="1"/>
    </xf>
    <xf numFmtId="0" fontId="15" fillId="8" borderId="23" xfId="0" applyFont="1" applyFill="1" applyBorder="1" applyAlignment="1">
      <alignment horizontal="center" vertical="center" textRotation="91" wrapText="1"/>
    </xf>
    <xf numFmtId="0" fontId="15" fillId="9" borderId="58" xfId="0" applyFont="1" applyFill="1" applyBorder="1" applyAlignment="1">
      <alignment horizontal="center" vertical="center" wrapText="1"/>
    </xf>
    <xf numFmtId="0" fontId="15" fillId="9" borderId="66" xfId="0" applyFont="1" applyFill="1" applyBorder="1" applyAlignment="1">
      <alignment horizontal="center" vertical="center" wrapText="1"/>
    </xf>
    <xf numFmtId="0" fontId="148" fillId="41" borderId="27" xfId="0" applyFont="1" applyFill="1" applyBorder="1" applyAlignment="1">
      <alignment horizontal="center" vertical="center" wrapText="1"/>
    </xf>
    <xf numFmtId="0" fontId="149" fillId="41" borderId="11" xfId="0" applyFont="1" applyFill="1" applyBorder="1" applyAlignment="1">
      <alignment horizontal="center" vertical="center" wrapText="1"/>
    </xf>
    <xf numFmtId="0" fontId="149" fillId="41" borderId="13" xfId="0" applyFont="1" applyFill="1" applyBorder="1" applyAlignment="1">
      <alignment horizontal="center" vertical="center" wrapText="1"/>
    </xf>
    <xf numFmtId="0" fontId="149" fillId="41" borderId="12" xfId="0" applyFont="1" applyFill="1" applyBorder="1" applyAlignment="1">
      <alignment horizontal="center" vertical="center" wrapText="1"/>
    </xf>
    <xf numFmtId="0" fontId="149" fillId="41" borderId="28" xfId="0" applyFont="1" applyFill="1" applyBorder="1" applyAlignment="1">
      <alignment horizontal="center" vertical="center" wrapText="1"/>
    </xf>
    <xf numFmtId="0" fontId="149" fillId="41" borderId="23" xfId="0" applyFont="1" applyFill="1" applyBorder="1" applyAlignment="1">
      <alignment horizontal="center" vertical="center" wrapText="1"/>
    </xf>
    <xf numFmtId="0" fontId="0" fillId="34" borderId="20" xfId="0" applyFont="1" applyFill="1" applyBorder="1" applyAlignment="1">
      <alignment/>
    </xf>
    <xf numFmtId="0" fontId="0" fillId="34" borderId="45" xfId="0" applyFill="1" applyBorder="1" applyAlignment="1">
      <alignment/>
    </xf>
    <xf numFmtId="0" fontId="150" fillId="41" borderId="24" xfId="0" applyFont="1" applyFill="1" applyBorder="1" applyAlignment="1">
      <alignment horizontal="center" vertical="center"/>
    </xf>
    <xf numFmtId="0" fontId="151" fillId="41" borderId="25" xfId="0" applyFont="1" applyFill="1" applyBorder="1" applyAlignment="1">
      <alignment/>
    </xf>
    <xf numFmtId="0" fontId="151" fillId="41" borderId="26" xfId="0" applyFont="1" applyFill="1" applyBorder="1" applyAlignment="1">
      <alignment/>
    </xf>
    <xf numFmtId="198" fontId="0" fillId="0" borderId="18" xfId="49" applyNumberFormat="1" applyFont="1" applyBorder="1" applyAlignment="1">
      <alignment vertical="center" wrapText="1"/>
    </xf>
    <xf numFmtId="198" fontId="0" fillId="0" borderId="42" xfId="49" applyNumberFormat="1" applyFont="1" applyBorder="1" applyAlignment="1">
      <alignment vertical="center" wrapText="1"/>
    </xf>
    <xf numFmtId="0" fontId="0" fillId="41" borderId="18" xfId="0" applyFill="1" applyBorder="1" applyAlignment="1">
      <alignment vertical="center" wrapText="1"/>
    </xf>
    <xf numFmtId="0" fontId="4" fillId="39" borderId="58" xfId="0" applyFont="1" applyFill="1" applyBorder="1" applyAlignment="1">
      <alignment horizontal="left" textRotation="90" wrapText="1"/>
    </xf>
    <xf numFmtId="0" fontId="4" fillId="38" borderId="66" xfId="0" applyFont="1" applyFill="1" applyBorder="1" applyAlignment="1">
      <alignment horizontal="left" textRotation="90" wrapText="1"/>
    </xf>
    <xf numFmtId="0" fontId="15" fillId="58" borderId="27" xfId="0" applyFont="1" applyFill="1" applyBorder="1" applyAlignment="1">
      <alignment horizontal="center" vertical="center" wrapText="1"/>
    </xf>
    <xf numFmtId="0" fontId="15" fillId="58" borderId="13" xfId="0" applyFont="1" applyFill="1" applyBorder="1" applyAlignment="1">
      <alignment horizontal="center" vertical="center" wrapText="1"/>
    </xf>
    <xf numFmtId="0" fontId="0" fillId="0" borderId="13" xfId="0" applyBorder="1" applyAlignment="1">
      <alignment horizontal="center" vertical="center" wrapText="1"/>
    </xf>
    <xf numFmtId="198" fontId="0" fillId="0" borderId="18" xfId="49" applyNumberFormat="1" applyFont="1" applyFill="1" applyBorder="1" applyAlignment="1">
      <alignment vertical="center" wrapText="1"/>
    </xf>
    <xf numFmtId="198" fontId="0" fillId="0" borderId="19" xfId="49" applyNumberFormat="1" applyFont="1" applyFill="1" applyBorder="1" applyAlignment="1">
      <alignment vertical="center" wrapText="1"/>
    </xf>
    <xf numFmtId="0" fontId="0" fillId="0" borderId="19" xfId="0" applyFill="1" applyBorder="1" applyAlignment="1">
      <alignment vertical="center" wrapText="1"/>
    </xf>
    <xf numFmtId="0" fontId="0" fillId="0" borderId="42" xfId="0" applyFill="1" applyBorder="1" applyAlignment="1">
      <alignment vertical="center" wrapText="1"/>
    </xf>
    <xf numFmtId="189" fontId="0" fillId="0" borderId="19" xfId="49" applyNumberFormat="1" applyFont="1" applyBorder="1" applyAlignment="1">
      <alignment horizontal="center" vertical="center" wrapText="1"/>
    </xf>
    <xf numFmtId="189" fontId="124" fillId="0" borderId="18" xfId="49" applyNumberFormat="1" applyFont="1" applyBorder="1" applyAlignment="1">
      <alignment horizontal="center" vertical="center"/>
    </xf>
    <xf numFmtId="189" fontId="124" fillId="0" borderId="42" xfId="49" applyNumberFormat="1" applyFont="1" applyBorder="1" applyAlignment="1">
      <alignment horizontal="center" vertical="center"/>
    </xf>
    <xf numFmtId="0" fontId="43" fillId="0" borderId="27"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23" xfId="0" applyFont="1" applyBorder="1" applyAlignment="1">
      <alignment horizontal="center" vertical="center" wrapText="1"/>
    </xf>
    <xf numFmtId="0" fontId="11" fillId="46" borderId="24" xfId="75" applyFont="1" applyFill="1" applyBorder="1" applyAlignment="1">
      <alignment horizontal="center" vertical="center" wrapText="1"/>
      <protection/>
    </xf>
    <xf numFmtId="0" fontId="11" fillId="46" borderId="25" xfId="75" applyFont="1" applyFill="1" applyBorder="1" applyAlignment="1">
      <alignment horizontal="center" vertical="center" wrapText="1"/>
      <protection/>
    </xf>
    <xf numFmtId="0" fontId="11" fillId="46" borderId="26" xfId="75" applyFont="1" applyFill="1" applyBorder="1" applyAlignment="1">
      <alignment horizontal="center" vertical="center" wrapText="1"/>
      <protection/>
    </xf>
    <xf numFmtId="0" fontId="0" fillId="0" borderId="56" xfId="0" applyBorder="1" applyAlignment="1">
      <alignment/>
    </xf>
    <xf numFmtId="0" fontId="0" fillId="0" borderId="20" xfId="0" applyFont="1" applyFill="1" applyBorder="1" applyAlignment="1">
      <alignment horizontal="left"/>
    </xf>
    <xf numFmtId="0" fontId="0" fillId="0" borderId="20" xfId="0" applyBorder="1" applyAlignment="1">
      <alignment/>
    </xf>
    <xf numFmtId="0" fontId="27" fillId="49" borderId="24" xfId="0" applyFont="1" applyFill="1" applyBorder="1" applyAlignment="1">
      <alignment horizontal="center" wrapText="1"/>
    </xf>
    <xf numFmtId="0" fontId="27" fillId="49" borderId="25" xfId="0" applyFont="1" applyFill="1" applyBorder="1" applyAlignment="1">
      <alignment horizontal="center" wrapText="1"/>
    </xf>
    <xf numFmtId="0" fontId="0" fillId="0" borderId="26" xfId="0" applyBorder="1" applyAlignment="1">
      <alignment horizontal="center" wrapText="1"/>
    </xf>
    <xf numFmtId="0" fontId="143" fillId="16" borderId="20" xfId="0" applyFont="1" applyFill="1" applyBorder="1" applyAlignment="1">
      <alignment horizontal="center"/>
    </xf>
    <xf numFmtId="0" fontId="143" fillId="5" borderId="20" xfId="0" applyFont="1" applyFill="1" applyBorder="1" applyAlignment="1">
      <alignment horizontal="center" vertical="center"/>
    </xf>
    <xf numFmtId="0" fontId="4" fillId="0" borderId="44" xfId="0" applyFont="1" applyFill="1" applyBorder="1" applyAlignment="1">
      <alignment horizontal="left"/>
    </xf>
    <xf numFmtId="0" fontId="4" fillId="0" borderId="67" xfId="0" applyFont="1" applyFill="1" applyBorder="1" applyAlignment="1">
      <alignment horizontal="left"/>
    </xf>
    <xf numFmtId="0" fontId="4" fillId="0" borderId="35" xfId="0" applyFont="1" applyFill="1" applyBorder="1" applyAlignment="1">
      <alignment horizontal="left"/>
    </xf>
    <xf numFmtId="0" fontId="0" fillId="0" borderId="56" xfId="0" applyFont="1" applyBorder="1" applyAlignment="1">
      <alignment vertical="center" wrapText="1"/>
    </xf>
    <xf numFmtId="0" fontId="0" fillId="0" borderId="56" xfId="0" applyBorder="1" applyAlignment="1">
      <alignment vertical="center" wrapText="1"/>
    </xf>
    <xf numFmtId="0" fontId="4" fillId="0" borderId="18" xfId="0" applyFont="1" applyBorder="1" applyAlignment="1">
      <alignment horizontal="left"/>
    </xf>
    <xf numFmtId="0" fontId="0" fillId="0" borderId="18" xfId="0" applyBorder="1" applyAlignment="1">
      <alignment horizontal="left"/>
    </xf>
    <xf numFmtId="0" fontId="4" fillId="0" borderId="20" xfId="0" applyFont="1" applyBorder="1" applyAlignment="1">
      <alignment horizontal="left"/>
    </xf>
    <xf numFmtId="0" fontId="0" fillId="0" borderId="20" xfId="0" applyBorder="1" applyAlignment="1">
      <alignment horizontal="left"/>
    </xf>
    <xf numFmtId="0" fontId="133" fillId="16" borderId="44" xfId="0" applyFont="1" applyFill="1" applyBorder="1" applyAlignment="1">
      <alignment horizontal="center" vertical="center" wrapText="1"/>
    </xf>
    <xf numFmtId="0" fontId="134" fillId="16" borderId="67" xfId="0" applyFont="1" applyFill="1" applyBorder="1" applyAlignment="1">
      <alignment horizontal="center" vertical="center" wrapText="1"/>
    </xf>
    <xf numFmtId="0" fontId="134" fillId="16" borderId="35"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67" xfId="0" applyBorder="1" applyAlignment="1">
      <alignment horizontal="center" vertical="center" wrapText="1"/>
    </xf>
    <xf numFmtId="0" fontId="0" fillId="0" borderId="35" xfId="0" applyBorder="1" applyAlignment="1">
      <alignment horizontal="center" vertical="center" wrapText="1"/>
    </xf>
    <xf numFmtId="0" fontId="133" fillId="5" borderId="20" xfId="0" applyFont="1" applyFill="1" applyBorder="1" applyAlignment="1">
      <alignment horizontal="center" vertical="center" wrapText="1"/>
    </xf>
    <xf numFmtId="49" fontId="0" fillId="35" borderId="20" xfId="0" applyNumberFormat="1" applyFill="1" applyBorder="1" applyAlignment="1">
      <alignment horizontal="left" wrapText="1"/>
    </xf>
    <xf numFmtId="0" fontId="0" fillId="35" borderId="20" xfId="0" applyFill="1" applyBorder="1" applyAlignment="1">
      <alignment wrapText="1"/>
    </xf>
    <xf numFmtId="0" fontId="0" fillId="35" borderId="20" xfId="0" applyFont="1" applyFill="1" applyBorder="1" applyAlignment="1">
      <alignment wrapText="1"/>
    </xf>
    <xf numFmtId="0" fontId="36" fillId="7" borderId="28" xfId="75" applyFont="1" applyFill="1" applyBorder="1" applyAlignment="1">
      <alignment horizontal="center" vertical="center" wrapText="1"/>
      <protection/>
    </xf>
    <xf numFmtId="0" fontId="4" fillId="7" borderId="22" xfId="75" applyFont="1" applyFill="1" applyBorder="1" applyAlignment="1">
      <alignment horizontal="center" vertical="center"/>
      <protection/>
    </xf>
    <xf numFmtId="0" fontId="4" fillId="7" borderId="25" xfId="75" applyFont="1" applyFill="1" applyBorder="1" applyAlignment="1">
      <alignment horizontal="center" vertical="center"/>
      <protection/>
    </xf>
    <xf numFmtId="0" fontId="37" fillId="43" borderId="24" xfId="75" applyFont="1" applyFill="1" applyBorder="1" applyAlignment="1">
      <alignment vertical="center"/>
      <protection/>
    </xf>
    <xf numFmtId="0" fontId="0" fillId="0" borderId="26" xfId="75" applyBorder="1" applyAlignment="1">
      <alignment/>
      <protection/>
    </xf>
    <xf numFmtId="0" fontId="15" fillId="43" borderId="24" xfId="75" applyFont="1" applyFill="1" applyBorder="1" applyAlignment="1">
      <alignment wrapText="1"/>
      <protection/>
    </xf>
    <xf numFmtId="0" fontId="15" fillId="0" borderId="26" xfId="75" applyFont="1" applyBorder="1" applyAlignment="1">
      <alignment wrapText="1"/>
      <protection/>
    </xf>
    <xf numFmtId="0" fontId="0" fillId="0" borderId="13" xfId="75" applyFont="1" applyFill="1" applyBorder="1" applyAlignment="1">
      <alignment wrapText="1"/>
      <protection/>
    </xf>
    <xf numFmtId="0" fontId="0" fillId="0" borderId="0" xfId="75" applyBorder="1" applyAlignment="1">
      <alignment wrapText="1"/>
      <protection/>
    </xf>
    <xf numFmtId="0" fontId="0" fillId="0" borderId="13" xfId="75" applyBorder="1" applyAlignment="1">
      <alignment wrapText="1"/>
      <protection/>
    </xf>
    <xf numFmtId="0" fontId="0" fillId="0" borderId="13" xfId="75" applyFont="1" applyFill="1" applyBorder="1" applyAlignment="1" quotePrefix="1">
      <alignment/>
      <protection/>
    </xf>
    <xf numFmtId="0" fontId="0" fillId="0" borderId="0" xfId="75" applyBorder="1" applyAlignment="1">
      <alignment/>
      <protection/>
    </xf>
    <xf numFmtId="0" fontId="39" fillId="16" borderId="24" xfId="0" applyFont="1" applyFill="1" applyBorder="1" applyAlignment="1">
      <alignment horizontal="center" vertical="center" wrapText="1"/>
    </xf>
    <xf numFmtId="0" fontId="39" fillId="16" borderId="25" xfId="0" applyFont="1" applyFill="1" applyBorder="1" applyAlignment="1">
      <alignment horizontal="center" vertical="center" wrapText="1"/>
    </xf>
    <xf numFmtId="0" fontId="39" fillId="16" borderId="26" xfId="0" applyFont="1" applyFill="1" applyBorder="1" applyAlignment="1">
      <alignment horizontal="center" vertical="center" wrapText="1"/>
    </xf>
    <xf numFmtId="0" fontId="30" fillId="0" borderId="27" xfId="75" applyFont="1" applyBorder="1" applyAlignment="1">
      <alignment/>
      <protection/>
    </xf>
    <xf numFmtId="0" fontId="4" fillId="0" borderId="10" xfId="75" applyFont="1" applyBorder="1" applyAlignment="1">
      <alignment/>
      <protection/>
    </xf>
    <xf numFmtId="0" fontId="31" fillId="0" borderId="37" xfId="75" applyFont="1" applyFill="1" applyBorder="1" applyAlignment="1">
      <alignment horizontal="center" vertical="center" wrapText="1"/>
      <protection/>
    </xf>
    <xf numFmtId="0" fontId="31" fillId="0" borderId="39" xfId="75" applyFont="1" applyFill="1" applyBorder="1" applyAlignment="1">
      <alignment horizontal="center" vertical="center" wrapText="1"/>
      <protection/>
    </xf>
    <xf numFmtId="0" fontId="30" fillId="0" borderId="13" xfId="75" applyFont="1" applyBorder="1" applyAlignment="1">
      <alignment/>
      <protection/>
    </xf>
    <xf numFmtId="0" fontId="4" fillId="0" borderId="0" xfId="75" applyFont="1" applyBorder="1" applyAlignment="1">
      <alignment/>
      <protection/>
    </xf>
    <xf numFmtId="0" fontId="15" fillId="0" borderId="20" xfId="75" applyFont="1" applyFill="1" applyBorder="1" applyAlignment="1">
      <alignment horizontal="center" vertical="center" wrapText="1"/>
      <protection/>
    </xf>
    <xf numFmtId="0" fontId="15" fillId="0" borderId="45" xfId="75" applyFont="1" applyFill="1" applyBorder="1" applyAlignment="1">
      <alignment horizontal="center" vertical="center" wrapText="1"/>
      <protection/>
    </xf>
    <xf numFmtId="0" fontId="4" fillId="42" borderId="66" xfId="75" applyFont="1" applyFill="1" applyBorder="1" applyAlignment="1">
      <alignment horizontal="center" vertical="center" textRotation="90"/>
      <protection/>
    </xf>
    <xf numFmtId="0" fontId="0" fillId="0" borderId="66" xfId="75" applyBorder="1" applyAlignment="1">
      <alignment/>
      <protection/>
    </xf>
    <xf numFmtId="0" fontId="0" fillId="0" borderId="55" xfId="75" applyBorder="1" applyAlignment="1">
      <alignment/>
      <protection/>
    </xf>
    <xf numFmtId="0" fontId="15" fillId="0" borderId="18" xfId="75" applyFont="1" applyFill="1" applyBorder="1" applyAlignment="1">
      <alignment horizontal="center" vertical="center" wrapText="1"/>
      <protection/>
    </xf>
    <xf numFmtId="0" fontId="15" fillId="0" borderId="61" xfId="75" applyFont="1" applyFill="1" applyBorder="1" applyAlignment="1">
      <alignment horizontal="center" vertical="center" wrapText="1"/>
      <protection/>
    </xf>
    <xf numFmtId="0" fontId="33" fillId="59" borderId="24" xfId="75" applyFont="1" applyFill="1" applyBorder="1" applyAlignment="1">
      <alignment/>
      <protection/>
    </xf>
    <xf numFmtId="0" fontId="34" fillId="59" borderId="26" xfId="75" applyFont="1" applyFill="1" applyBorder="1" applyAlignment="1">
      <alignment/>
      <protection/>
    </xf>
    <xf numFmtId="0" fontId="35" fillId="2" borderId="73" xfId="75" applyFont="1" applyFill="1" applyBorder="1" applyAlignment="1">
      <alignment horizontal="center" vertical="center" wrapText="1"/>
      <protection/>
    </xf>
    <xf numFmtId="0" fontId="15" fillId="2" borderId="63" xfId="75" applyFont="1" applyFill="1" applyBorder="1" applyAlignment="1">
      <alignment horizontal="center" vertical="center" wrapText="1"/>
      <protection/>
    </xf>
    <xf numFmtId="0" fontId="15" fillId="2" borderId="74" xfId="75" applyFont="1" applyFill="1" applyBorder="1" applyAlignment="1">
      <alignment horizontal="center" vertical="center" wrapText="1"/>
      <protection/>
    </xf>
    <xf numFmtId="0" fontId="3" fillId="49" borderId="24" xfId="0" applyFont="1" applyFill="1" applyBorder="1" applyAlignment="1">
      <alignment vertical="center" wrapText="1"/>
    </xf>
    <xf numFmtId="0" fontId="3" fillId="49" borderId="25" xfId="0" applyFont="1" applyFill="1" applyBorder="1" applyAlignment="1">
      <alignment vertical="center" wrapText="1"/>
    </xf>
    <xf numFmtId="189" fontId="49" fillId="60" borderId="24" xfId="54" applyNumberFormat="1" applyFont="1" applyFill="1" applyBorder="1" applyAlignment="1">
      <alignment horizontal="center" vertical="center" wrapText="1"/>
    </xf>
    <xf numFmtId="0" fontId="34" fillId="60" borderId="25" xfId="0" applyFont="1" applyFill="1" applyBorder="1" applyAlignment="1">
      <alignment horizontal="center" vertical="center" wrapText="1"/>
    </xf>
    <xf numFmtId="0" fontId="34" fillId="60" borderId="26" xfId="0" applyFont="1" applyFill="1" applyBorder="1" applyAlignment="1">
      <alignment horizontal="center" vertical="center" wrapText="1"/>
    </xf>
    <xf numFmtId="189" fontId="4" fillId="0" borderId="0" xfId="54" applyNumberFormat="1" applyFont="1" applyBorder="1" applyAlignment="1">
      <alignment vertical="center" wrapText="1"/>
    </xf>
    <xf numFmtId="0" fontId="0" fillId="0" borderId="0" xfId="0" applyBorder="1" applyAlignment="1">
      <alignment vertical="center" wrapText="1"/>
    </xf>
    <xf numFmtId="0" fontId="23" fillId="35" borderId="58" xfId="0" applyFont="1" applyFill="1" applyBorder="1" applyAlignment="1">
      <alignment horizontal="center" vertical="center" textRotation="90" wrapText="1"/>
    </xf>
    <xf numFmtId="0" fontId="23" fillId="35" borderId="66" xfId="0" applyFont="1" applyFill="1" applyBorder="1" applyAlignment="1">
      <alignment horizontal="center" vertical="center" textRotation="90" wrapText="1"/>
    </xf>
    <xf numFmtId="0" fontId="23" fillId="35" borderId="55" xfId="0" applyFont="1" applyFill="1" applyBorder="1" applyAlignment="1">
      <alignment horizontal="center" vertical="center" textRotation="90" wrapText="1"/>
    </xf>
    <xf numFmtId="0" fontId="38" fillId="36" borderId="24" xfId="0" applyFont="1" applyFill="1" applyBorder="1" applyAlignment="1">
      <alignment horizontal="center" vertical="center" wrapText="1"/>
    </xf>
    <xf numFmtId="0" fontId="38" fillId="36" borderId="25" xfId="0" applyFont="1" applyFill="1" applyBorder="1" applyAlignment="1">
      <alignment horizontal="center" vertical="center" wrapText="1"/>
    </xf>
    <xf numFmtId="0" fontId="38" fillId="36" borderId="26" xfId="0" applyFont="1" applyFill="1" applyBorder="1" applyAlignment="1">
      <alignment horizontal="center" vertical="center" wrapText="1"/>
    </xf>
    <xf numFmtId="0" fontId="152" fillId="0" borderId="24" xfId="0" applyFont="1" applyBorder="1" applyAlignment="1">
      <alignment horizontal="center" vertical="center" wrapText="1"/>
    </xf>
    <xf numFmtId="0" fontId="152" fillId="0" borderId="25" xfId="0" applyFont="1" applyBorder="1" applyAlignment="1">
      <alignment horizontal="center" vertical="center" wrapText="1"/>
    </xf>
    <xf numFmtId="0" fontId="120" fillId="0" borderId="25" xfId="0" applyFont="1" applyBorder="1" applyAlignment="1">
      <alignment horizontal="center" vertical="center" wrapText="1"/>
    </xf>
    <xf numFmtId="0" fontId="120" fillId="0" borderId="26" xfId="0" applyFont="1" applyBorder="1" applyAlignment="1">
      <alignment horizontal="center" vertical="center" wrapText="1"/>
    </xf>
    <xf numFmtId="0" fontId="52" fillId="16" borderId="73" xfId="0" applyFont="1" applyFill="1" applyBorder="1" applyAlignment="1">
      <alignment wrapText="1"/>
    </xf>
    <xf numFmtId="0" fontId="52" fillId="16" borderId="62" xfId="0" applyFont="1" applyFill="1" applyBorder="1" applyAlignment="1">
      <alignment wrapText="1"/>
    </xf>
    <xf numFmtId="0" fontId="52" fillId="16" borderId="74" xfId="0" applyFont="1" applyFill="1" applyBorder="1" applyAlignment="1">
      <alignment wrapText="1"/>
    </xf>
    <xf numFmtId="0" fontId="52" fillId="18" borderId="73" xfId="0" applyFont="1" applyFill="1" applyBorder="1" applyAlignment="1">
      <alignment wrapText="1"/>
    </xf>
    <xf numFmtId="0" fontId="52" fillId="18" borderId="62" xfId="0" applyFont="1" applyFill="1" applyBorder="1" applyAlignment="1">
      <alignment wrapText="1"/>
    </xf>
    <xf numFmtId="0" fontId="52" fillId="18" borderId="74" xfId="0" applyFont="1" applyFill="1" applyBorder="1" applyAlignment="1">
      <alignment wrapText="1"/>
    </xf>
    <xf numFmtId="0" fontId="51" fillId="49" borderId="24" xfId="0" applyFont="1" applyFill="1" applyBorder="1" applyAlignment="1">
      <alignment horizontal="center" vertical="center" wrapText="1"/>
    </xf>
    <xf numFmtId="0" fontId="11" fillId="49" borderId="25" xfId="0" applyFont="1" applyFill="1" applyBorder="1" applyAlignment="1">
      <alignment horizontal="center" vertical="center" wrapText="1"/>
    </xf>
    <xf numFmtId="0" fontId="11" fillId="49" borderId="26" xfId="0" applyFont="1" applyFill="1" applyBorder="1" applyAlignment="1">
      <alignment horizontal="center" vertical="center" wrapText="1"/>
    </xf>
  </cellXfs>
  <cellStyles count="9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uro 2" xfId="45"/>
    <cellStyle name="Euro 2 2" xfId="46"/>
    <cellStyle name="Euro 3" xfId="47"/>
    <cellStyle name="Input" xfId="48"/>
    <cellStyle name="Comma" xfId="49"/>
    <cellStyle name="Migliaia (0)_UA." xfId="50"/>
    <cellStyle name="Comma [0]" xfId="51"/>
    <cellStyle name="Migliaia 10" xfId="52"/>
    <cellStyle name="Migliaia 11" xfId="53"/>
    <cellStyle name="Migliaia 2" xfId="54"/>
    <cellStyle name="Migliaia 2 2" xfId="55"/>
    <cellStyle name="Migliaia 2 2 2" xfId="56"/>
    <cellStyle name="Migliaia 2 3" xfId="57"/>
    <cellStyle name="Migliaia 3" xfId="58"/>
    <cellStyle name="Migliaia 3 2" xfId="59"/>
    <cellStyle name="Migliaia 3 2 2" xfId="60"/>
    <cellStyle name="Migliaia 3 3" xfId="61"/>
    <cellStyle name="Migliaia 4" xfId="62"/>
    <cellStyle name="Migliaia 4 2" xfId="63"/>
    <cellStyle name="Migliaia 5" xfId="64"/>
    <cellStyle name="Migliaia 5 2" xfId="65"/>
    <cellStyle name="Migliaia 6" xfId="66"/>
    <cellStyle name="Migliaia 6 2" xfId="67"/>
    <cellStyle name="Migliaia 7" xfId="68"/>
    <cellStyle name="Migliaia 8" xfId="69"/>
    <cellStyle name="Migliaia 9" xfId="70"/>
    <cellStyle name="Neutrale" xfId="71"/>
    <cellStyle name="Normale 2" xfId="72"/>
    <cellStyle name="Normale 2 2" xfId="73"/>
    <cellStyle name="Normale 2 2 2" xfId="74"/>
    <cellStyle name="Normale 3" xfId="75"/>
    <cellStyle name="Normale 3 2" xfId="76"/>
    <cellStyle name="Normale 4" xfId="77"/>
    <cellStyle name="Nota" xfId="78"/>
    <cellStyle name="Output" xfId="79"/>
    <cellStyle name="Percent" xfId="80"/>
    <cellStyle name="Percentuale 2" xfId="81"/>
    <cellStyle name="Percentuale 2 2" xfId="82"/>
    <cellStyle name="Percentuale 2 2 2" xfId="83"/>
    <cellStyle name="Percentuale 2 3" xfId="84"/>
    <cellStyle name="Percentuale 3" xfId="85"/>
    <cellStyle name="Percentuale 3 2" xfId="86"/>
    <cellStyle name="Percentuale 4" xfId="87"/>
    <cellStyle name="Percentuale 4 2" xfId="88"/>
    <cellStyle name="Percentuale 5" xfId="89"/>
    <cellStyle name="Percentuale 5 2" xfId="90"/>
    <cellStyle name="Percentuale 6" xfId="91"/>
    <cellStyle name="Testo avviso" xfId="92"/>
    <cellStyle name="Testo descrittivo" xfId="93"/>
    <cellStyle name="Titolo" xfId="94"/>
    <cellStyle name="Titolo 1" xfId="95"/>
    <cellStyle name="Titolo 2" xfId="96"/>
    <cellStyle name="Titolo 3" xfId="97"/>
    <cellStyle name="Titolo 4" xfId="98"/>
    <cellStyle name="Totale" xfId="99"/>
    <cellStyle name="Valore non valido" xfId="100"/>
    <cellStyle name="Valore valido" xfId="101"/>
    <cellStyle name="Currency" xfId="102"/>
    <cellStyle name="Valuta (0)_UA." xfId="103"/>
    <cellStyle name="Currency [0]"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82</xdr:row>
      <xdr:rowOff>85725</xdr:rowOff>
    </xdr:from>
    <xdr:to>
      <xdr:col>0</xdr:col>
      <xdr:colOff>495300</xdr:colOff>
      <xdr:row>83</xdr:row>
      <xdr:rowOff>123825</xdr:rowOff>
    </xdr:to>
    <xdr:sp>
      <xdr:nvSpPr>
        <xdr:cNvPr id="1" name="Freccia a destra 1"/>
        <xdr:cNvSpPr>
          <a:spLocks/>
        </xdr:cNvSpPr>
      </xdr:nvSpPr>
      <xdr:spPr>
        <a:xfrm>
          <a:off x="114300" y="19983450"/>
          <a:ext cx="381000" cy="561975"/>
        </a:xfrm>
        <a:prstGeom prst="rightArrow">
          <a:avLst>
            <a:gd name="adj" fmla="val 2222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409575</xdr:colOff>
      <xdr:row>16</xdr:row>
      <xdr:rowOff>76200</xdr:rowOff>
    </xdr:from>
    <xdr:to>
      <xdr:col>16</xdr:col>
      <xdr:colOff>581025</xdr:colOff>
      <xdr:row>18</xdr:row>
      <xdr:rowOff>333375</xdr:rowOff>
    </xdr:to>
    <xdr:sp>
      <xdr:nvSpPr>
        <xdr:cNvPr id="1" name="Freccia angolare bidirezionale 1"/>
        <xdr:cNvSpPr>
          <a:spLocks/>
        </xdr:cNvSpPr>
      </xdr:nvSpPr>
      <xdr:spPr>
        <a:xfrm>
          <a:off x="12411075" y="4457700"/>
          <a:ext cx="171450" cy="962025"/>
        </a:xfrm>
        <a:custGeom>
          <a:pathLst>
            <a:path h="962025" w="171450">
              <a:moveTo>
                <a:pt x="0" y="919163"/>
              </a:moveTo>
              <a:lnTo>
                <a:pt x="42863" y="876300"/>
              </a:lnTo>
              <a:lnTo>
                <a:pt x="42863" y="897731"/>
              </a:lnTo>
              <a:lnTo>
                <a:pt x="107156" y="897731"/>
              </a:lnTo>
              <a:lnTo>
                <a:pt x="107156" y="42863"/>
              </a:lnTo>
              <a:lnTo>
                <a:pt x="85725" y="42863"/>
              </a:lnTo>
              <a:lnTo>
                <a:pt x="128588" y="0"/>
              </a:lnTo>
              <a:lnTo>
                <a:pt x="171450" y="42863"/>
              </a:lnTo>
              <a:lnTo>
                <a:pt x="150019" y="42863"/>
              </a:lnTo>
              <a:lnTo>
                <a:pt x="150019" y="940594"/>
              </a:lnTo>
              <a:lnTo>
                <a:pt x="42863" y="940594"/>
              </a:lnTo>
              <a:lnTo>
                <a:pt x="42863" y="962025"/>
              </a:lnTo>
              <a:lnTo>
                <a:pt x="0" y="91916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20</xdr:row>
      <xdr:rowOff>85725</xdr:rowOff>
    </xdr:from>
    <xdr:to>
      <xdr:col>2</xdr:col>
      <xdr:colOff>809625</xdr:colOff>
      <xdr:row>20</xdr:row>
      <xdr:rowOff>266700</xdr:rowOff>
    </xdr:to>
    <xdr:sp>
      <xdr:nvSpPr>
        <xdr:cNvPr id="1" name="Freccia a destra 2"/>
        <xdr:cNvSpPr>
          <a:spLocks/>
        </xdr:cNvSpPr>
      </xdr:nvSpPr>
      <xdr:spPr>
        <a:xfrm>
          <a:off x="4743450" y="6715125"/>
          <a:ext cx="685800" cy="180975"/>
        </a:xfrm>
        <a:prstGeom prst="rightArrow">
          <a:avLst>
            <a:gd name="adj" fmla="val 36805"/>
          </a:avLst>
        </a:prstGeom>
        <a:solidFill>
          <a:srgbClr val="FF0000"/>
        </a:solidFill>
        <a:ln w="3175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27</xdr:row>
      <xdr:rowOff>381000</xdr:rowOff>
    </xdr:from>
    <xdr:to>
      <xdr:col>6</xdr:col>
      <xdr:colOff>533400</xdr:colOff>
      <xdr:row>28</xdr:row>
      <xdr:rowOff>95250</xdr:rowOff>
    </xdr:to>
    <xdr:sp>
      <xdr:nvSpPr>
        <xdr:cNvPr id="1" name="Freccia in giù 5"/>
        <xdr:cNvSpPr>
          <a:spLocks/>
        </xdr:cNvSpPr>
      </xdr:nvSpPr>
      <xdr:spPr>
        <a:xfrm>
          <a:off x="7553325" y="6657975"/>
          <a:ext cx="219075" cy="323850"/>
        </a:xfrm>
        <a:prstGeom prst="downArrow">
          <a:avLst>
            <a:gd name="adj" fmla="val 1481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imi.it/ricerca/finanziamenti_nazionali/3527.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nimi.it/ricerca/finanziamenti_nazionali/3527.ht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B2:Q36"/>
  <sheetViews>
    <sheetView tabSelected="1" zoomScalePageLayoutView="0" workbookViewId="0" topLeftCell="A1">
      <selection activeCell="C14" sqref="C14:Q14"/>
    </sheetView>
  </sheetViews>
  <sheetFormatPr defaultColWidth="9.140625" defaultRowHeight="12.75"/>
  <cols>
    <col min="1" max="16384" width="9.140625" style="254" customWidth="1"/>
  </cols>
  <sheetData>
    <row r="1" ht="13.5" thickBot="1"/>
    <row r="2" spans="3:17" ht="12.75">
      <c r="C2" s="551" t="s">
        <v>7</v>
      </c>
      <c r="D2" s="552"/>
      <c r="E2" s="552"/>
      <c r="F2" s="552"/>
      <c r="G2" s="552"/>
      <c r="H2" s="552"/>
      <c r="I2" s="552"/>
      <c r="J2" s="552"/>
      <c r="K2" s="552"/>
      <c r="L2" s="552"/>
      <c r="M2" s="552"/>
      <c r="N2" s="552"/>
      <c r="O2" s="552"/>
      <c r="P2" s="552"/>
      <c r="Q2" s="553"/>
    </row>
    <row r="3" spans="3:17" ht="17.25" customHeight="1" thickBot="1">
      <c r="C3" s="554"/>
      <c r="D3" s="555"/>
      <c r="E3" s="555"/>
      <c r="F3" s="555"/>
      <c r="G3" s="555"/>
      <c r="H3" s="555"/>
      <c r="I3" s="555"/>
      <c r="J3" s="555"/>
      <c r="K3" s="555"/>
      <c r="L3" s="555"/>
      <c r="M3" s="555"/>
      <c r="N3" s="555"/>
      <c r="O3" s="555"/>
      <c r="P3" s="555"/>
      <c r="Q3" s="556"/>
    </row>
    <row r="4" ht="13.5" thickBot="1"/>
    <row r="5" spans="3:4" ht="13.5" thickBot="1">
      <c r="C5" s="557" t="s">
        <v>154</v>
      </c>
      <c r="D5" s="558"/>
    </row>
    <row r="6" ht="13.5" thickBot="1"/>
    <row r="7" spans="3:17" ht="51" customHeight="1" thickBot="1">
      <c r="C7" s="559" t="s">
        <v>158</v>
      </c>
      <c r="D7" s="560"/>
      <c r="E7" s="560"/>
      <c r="F7" s="560"/>
      <c r="G7" s="560"/>
      <c r="H7" s="560"/>
      <c r="I7" s="560"/>
      <c r="J7" s="560"/>
      <c r="K7" s="560"/>
      <c r="L7" s="560"/>
      <c r="M7" s="560"/>
      <c r="N7" s="560"/>
      <c r="O7" s="560"/>
      <c r="P7" s="560"/>
      <c r="Q7" s="561"/>
    </row>
    <row r="8" spans="3:17" ht="15" customHeight="1" thickBot="1">
      <c r="C8" s="336"/>
      <c r="D8" s="336"/>
      <c r="E8" s="336"/>
      <c r="F8" s="336"/>
      <c r="G8" s="336"/>
      <c r="H8" s="336"/>
      <c r="I8" s="336"/>
      <c r="J8" s="336"/>
      <c r="K8" s="336"/>
      <c r="L8" s="336"/>
      <c r="M8" s="336"/>
      <c r="N8" s="336"/>
      <c r="O8" s="336"/>
      <c r="P8" s="336"/>
      <c r="Q8" s="336"/>
    </row>
    <row r="9" spans="3:17" ht="51" customHeight="1" thickBot="1">
      <c r="C9" s="537" t="s">
        <v>197</v>
      </c>
      <c r="D9" s="538"/>
      <c r="E9" s="538"/>
      <c r="F9" s="538"/>
      <c r="G9" s="538"/>
      <c r="H9" s="538"/>
      <c r="I9" s="538"/>
      <c r="J9" s="538"/>
      <c r="K9" s="538"/>
      <c r="L9" s="538"/>
      <c r="M9" s="538"/>
      <c r="N9" s="538"/>
      <c r="O9" s="538"/>
      <c r="P9" s="538"/>
      <c r="Q9" s="539"/>
    </row>
    <row r="10" spans="3:17" ht="12" customHeight="1" thickBot="1">
      <c r="C10" s="336"/>
      <c r="D10" s="238"/>
      <c r="E10" s="238"/>
      <c r="F10" s="238"/>
      <c r="G10" s="238"/>
      <c r="H10" s="238"/>
      <c r="I10" s="238"/>
      <c r="J10" s="238"/>
      <c r="K10" s="238"/>
      <c r="L10" s="238"/>
      <c r="M10" s="238"/>
      <c r="N10" s="238"/>
      <c r="O10" s="238"/>
      <c r="P10" s="238"/>
      <c r="Q10" s="238"/>
    </row>
    <row r="11" spans="3:17" ht="35.25" customHeight="1" thickBot="1">
      <c r="C11" s="562" t="s">
        <v>198</v>
      </c>
      <c r="D11" s="563"/>
      <c r="E11" s="563"/>
      <c r="F11" s="563"/>
      <c r="G11" s="563"/>
      <c r="H11" s="563"/>
      <c r="I11" s="563"/>
      <c r="J11" s="563"/>
      <c r="K11" s="563"/>
      <c r="L11" s="563"/>
      <c r="M11" s="563"/>
      <c r="N11" s="563"/>
      <c r="O11" s="563"/>
      <c r="P11" s="563"/>
      <c r="Q11" s="564"/>
    </row>
    <row r="13" ht="13.5" thickBot="1"/>
    <row r="14" spans="3:17" ht="37.5" customHeight="1" thickBot="1">
      <c r="C14" s="565" t="s">
        <v>159</v>
      </c>
      <c r="D14" s="566"/>
      <c r="E14" s="566"/>
      <c r="F14" s="566"/>
      <c r="G14" s="566"/>
      <c r="H14" s="566"/>
      <c r="I14" s="566"/>
      <c r="J14" s="566"/>
      <c r="K14" s="566"/>
      <c r="L14" s="566"/>
      <c r="M14" s="566"/>
      <c r="N14" s="566"/>
      <c r="O14" s="566"/>
      <c r="P14" s="566"/>
      <c r="Q14" s="567"/>
    </row>
    <row r="17" ht="13.5" thickBot="1"/>
    <row r="18" spans="3:17" ht="27.75" customHeight="1" thickBot="1">
      <c r="C18" s="568" t="s">
        <v>273</v>
      </c>
      <c r="D18" s="569"/>
      <c r="E18" s="569"/>
      <c r="F18" s="569"/>
      <c r="G18" s="569"/>
      <c r="H18" s="569"/>
      <c r="I18" s="569"/>
      <c r="J18" s="569"/>
      <c r="K18" s="569"/>
      <c r="L18" s="569"/>
      <c r="M18" s="569"/>
      <c r="N18" s="569"/>
      <c r="O18" s="569"/>
      <c r="P18" s="569"/>
      <c r="Q18" s="570"/>
    </row>
    <row r="20" ht="13.5" thickBot="1"/>
    <row r="21" spans="2:12" ht="19.5" customHeight="1">
      <c r="B21" s="255"/>
      <c r="C21" s="540" t="s">
        <v>155</v>
      </c>
      <c r="D21" s="541"/>
      <c r="E21" s="541"/>
      <c r="F21" s="541"/>
      <c r="G21" s="541"/>
      <c r="H21" s="541"/>
      <c r="I21" s="542"/>
      <c r="J21" s="256"/>
      <c r="K21" s="255"/>
      <c r="L21" s="255"/>
    </row>
    <row r="22" spans="2:12" ht="17.25" customHeight="1">
      <c r="B22" s="255"/>
      <c r="C22" s="543" t="s">
        <v>77</v>
      </c>
      <c r="D22" s="544"/>
      <c r="E22" s="544"/>
      <c r="F22" s="544"/>
      <c r="G22" s="544"/>
      <c r="H22" s="544"/>
      <c r="I22" s="257"/>
      <c r="J22" s="256"/>
      <c r="K22" s="255"/>
      <c r="L22" s="255"/>
    </row>
    <row r="23" spans="2:12" ht="17.25" customHeight="1">
      <c r="B23" s="255"/>
      <c r="C23" s="545" t="s">
        <v>156</v>
      </c>
      <c r="D23" s="546"/>
      <c r="E23" s="546"/>
      <c r="F23" s="546"/>
      <c r="G23" s="546"/>
      <c r="H23" s="546"/>
      <c r="I23" s="547"/>
      <c r="J23" s="256"/>
      <c r="K23" s="255"/>
      <c r="L23" s="255"/>
    </row>
    <row r="24" spans="2:12" ht="64.5" customHeight="1" thickBot="1">
      <c r="B24" s="255"/>
      <c r="C24" s="548" t="s">
        <v>157</v>
      </c>
      <c r="D24" s="549"/>
      <c r="E24" s="549"/>
      <c r="F24" s="549"/>
      <c r="G24" s="549"/>
      <c r="H24" s="549"/>
      <c r="I24" s="550"/>
      <c r="J24" s="256"/>
      <c r="K24" s="255"/>
      <c r="L24" s="255"/>
    </row>
    <row r="25" spans="2:12" ht="17.25" customHeight="1">
      <c r="B25" s="255"/>
      <c r="C25" s="256"/>
      <c r="D25" s="256"/>
      <c r="E25" s="256"/>
      <c r="F25" s="256"/>
      <c r="G25" s="256"/>
      <c r="H25" s="256"/>
      <c r="I25" s="256"/>
      <c r="J25" s="256"/>
      <c r="K25" s="255"/>
      <c r="L25" s="255"/>
    </row>
    <row r="26" spans="2:12" ht="17.25" customHeight="1">
      <c r="B26" s="255"/>
      <c r="C26" s="256"/>
      <c r="D26" s="256"/>
      <c r="E26" s="256"/>
      <c r="F26" s="256"/>
      <c r="G26" s="256"/>
      <c r="H26" s="256"/>
      <c r="I26" s="256"/>
      <c r="J26" s="256"/>
      <c r="K26" s="255"/>
      <c r="L26" s="255"/>
    </row>
    <row r="27" spans="2:12" ht="17.25" customHeight="1">
      <c r="B27" s="255"/>
      <c r="C27" s="256"/>
      <c r="D27" s="256"/>
      <c r="E27" s="256"/>
      <c r="F27" s="256"/>
      <c r="G27" s="256"/>
      <c r="H27" s="256"/>
      <c r="I27" s="256"/>
      <c r="J27" s="256"/>
      <c r="K27" s="255"/>
      <c r="L27" s="255"/>
    </row>
    <row r="28" spans="2:12" ht="17.25" customHeight="1">
      <c r="B28" s="255"/>
      <c r="C28" s="256"/>
      <c r="D28" s="256"/>
      <c r="E28" s="256"/>
      <c r="F28" s="256"/>
      <c r="G28" s="256"/>
      <c r="H28" s="256"/>
      <c r="I28" s="256"/>
      <c r="J28" s="256"/>
      <c r="K28" s="255"/>
      <c r="L28" s="255"/>
    </row>
    <row r="29" spans="2:12" ht="12.75">
      <c r="B29" s="255"/>
      <c r="C29" s="256"/>
      <c r="D29" s="256"/>
      <c r="E29" s="256"/>
      <c r="F29" s="256"/>
      <c r="G29" s="256"/>
      <c r="H29" s="256"/>
      <c r="I29" s="256"/>
      <c r="J29" s="256"/>
      <c r="K29" s="255"/>
      <c r="L29" s="255"/>
    </row>
    <row r="30" spans="2:12" ht="12.75">
      <c r="B30" s="255"/>
      <c r="C30" s="256"/>
      <c r="D30" s="256"/>
      <c r="E30" s="256"/>
      <c r="F30" s="256"/>
      <c r="G30" s="256"/>
      <c r="H30" s="256"/>
      <c r="I30" s="256"/>
      <c r="J30" s="256"/>
      <c r="K30" s="255"/>
      <c r="L30" s="255"/>
    </row>
    <row r="31" spans="2:12" ht="12.75">
      <c r="B31" s="255"/>
      <c r="C31" s="256"/>
      <c r="D31" s="256"/>
      <c r="E31" s="256"/>
      <c r="F31" s="256"/>
      <c r="G31" s="256"/>
      <c r="H31" s="256"/>
      <c r="I31" s="256"/>
      <c r="J31" s="256"/>
      <c r="K31" s="255"/>
      <c r="L31" s="255"/>
    </row>
    <row r="32" spans="2:12" ht="12.75">
      <c r="B32" s="255"/>
      <c r="C32" s="256"/>
      <c r="D32" s="256"/>
      <c r="E32" s="256"/>
      <c r="F32" s="256"/>
      <c r="G32" s="256"/>
      <c r="H32" s="256"/>
      <c r="I32" s="256"/>
      <c r="J32" s="256"/>
      <c r="K32" s="255"/>
      <c r="L32" s="255"/>
    </row>
    <row r="33" spans="2:12" ht="12.75">
      <c r="B33" s="255"/>
      <c r="C33" s="256"/>
      <c r="D33" s="256"/>
      <c r="E33" s="256"/>
      <c r="F33" s="256"/>
      <c r="G33" s="256"/>
      <c r="H33" s="256"/>
      <c r="I33" s="256"/>
      <c r="J33" s="256"/>
      <c r="K33" s="255"/>
      <c r="L33" s="255"/>
    </row>
    <row r="34" spans="2:12" ht="12.75">
      <c r="B34" s="255"/>
      <c r="C34" s="256"/>
      <c r="D34" s="256"/>
      <c r="E34" s="256"/>
      <c r="F34" s="256"/>
      <c r="G34" s="256"/>
      <c r="H34" s="256"/>
      <c r="I34" s="256"/>
      <c r="J34" s="256"/>
      <c r="K34" s="255"/>
      <c r="L34" s="255"/>
    </row>
    <row r="35" spans="2:12" ht="12.75">
      <c r="B35" s="255"/>
      <c r="C35" s="256"/>
      <c r="D35" s="256"/>
      <c r="E35" s="256"/>
      <c r="F35" s="256"/>
      <c r="G35" s="256"/>
      <c r="H35" s="256"/>
      <c r="I35" s="256"/>
      <c r="J35" s="256"/>
      <c r="K35" s="255"/>
      <c r="L35" s="255"/>
    </row>
    <row r="36" spans="2:12" ht="12.75">
      <c r="B36" s="255"/>
      <c r="C36" s="255"/>
      <c r="D36" s="255"/>
      <c r="E36" s="255"/>
      <c r="F36" s="255"/>
      <c r="G36" s="255"/>
      <c r="H36" s="255"/>
      <c r="I36" s="255"/>
      <c r="J36" s="255"/>
      <c r="K36" s="255"/>
      <c r="L36" s="255"/>
    </row>
  </sheetData>
  <sheetProtection/>
  <mergeCells count="11">
    <mergeCell ref="C18:Q18"/>
    <mergeCell ref="C9:Q9"/>
    <mergeCell ref="C21:I21"/>
    <mergeCell ref="C22:H22"/>
    <mergeCell ref="C23:I23"/>
    <mergeCell ref="C24:I24"/>
    <mergeCell ref="C2:Q3"/>
    <mergeCell ref="C5:D5"/>
    <mergeCell ref="C7:Q7"/>
    <mergeCell ref="C11:Q11"/>
    <mergeCell ref="C14:Q14"/>
  </mergeCells>
  <hyperlinks>
    <hyperlink ref="C22" r:id="rId1" display="http://www.unimi.it/ricerca/finanziamenti_nazionali/3527.htm"/>
  </hyperlinks>
  <printOptions/>
  <pageMargins left="0.7" right="0.7" top="0.75" bottom="0.75" header="0.3" footer="0.3"/>
  <pageSetup orientation="portrait" paperSize="9" r:id="rId2"/>
</worksheet>
</file>

<file path=xl/worksheets/sheet2.xml><?xml version="1.0" encoding="utf-8"?>
<worksheet xmlns="http://schemas.openxmlformats.org/spreadsheetml/2006/main" xmlns:r="http://schemas.openxmlformats.org/officeDocument/2006/relationships">
  <sheetPr>
    <tabColor rgb="FFFF0000"/>
  </sheetPr>
  <dimension ref="A1:O120"/>
  <sheetViews>
    <sheetView zoomScale="80" zoomScaleNormal="80" zoomScaleSheetLayoutView="90" zoomScalePageLayoutView="0" workbookViewId="0" topLeftCell="A70">
      <selection activeCell="D1" sqref="D1:L1"/>
    </sheetView>
  </sheetViews>
  <sheetFormatPr defaultColWidth="9.140625" defaultRowHeight="12.75"/>
  <cols>
    <col min="1" max="1" width="19.140625" style="0" customWidth="1"/>
    <col min="2" max="2" width="17.421875" style="0" customWidth="1"/>
    <col min="3" max="3" width="77.7109375" style="0" customWidth="1"/>
    <col min="4" max="4" width="13.421875" style="0" customWidth="1"/>
    <col min="5" max="5" width="13.140625" style="0" customWidth="1"/>
    <col min="6" max="6" width="13.57421875" style="0" customWidth="1"/>
    <col min="7" max="8" width="13.28125" style="0" customWidth="1"/>
    <col min="9" max="9" width="15.140625" style="0" bestFit="1" customWidth="1"/>
    <col min="10" max="10" width="21.00390625" style="0" customWidth="1"/>
    <col min="11" max="11" width="17.7109375" style="0" bestFit="1" customWidth="1"/>
    <col min="12" max="12" width="19.421875" style="0" bestFit="1" customWidth="1"/>
    <col min="15" max="15" width="12.00390625" style="0" bestFit="1" customWidth="1"/>
  </cols>
  <sheetData>
    <row r="1" spans="1:12" ht="27.75" thickBot="1">
      <c r="A1" s="671" t="s">
        <v>7</v>
      </c>
      <c r="B1" s="672"/>
      <c r="C1" s="417" t="s">
        <v>5</v>
      </c>
      <c r="D1" s="679" t="s">
        <v>274</v>
      </c>
      <c r="E1" s="680"/>
      <c r="F1" s="680"/>
      <c r="G1" s="680"/>
      <c r="H1" s="680"/>
      <c r="I1" s="680"/>
      <c r="J1" s="680"/>
      <c r="K1" s="680"/>
      <c r="L1" s="681"/>
    </row>
    <row r="2" spans="1:12" ht="16.5" customHeight="1">
      <c r="A2" s="673"/>
      <c r="B2" s="674"/>
      <c r="C2" s="278" t="s">
        <v>173</v>
      </c>
      <c r="D2" s="614"/>
      <c r="E2" s="615"/>
      <c r="F2" s="615"/>
      <c r="G2" s="615"/>
      <c r="H2" s="604" t="s">
        <v>175</v>
      </c>
      <c r="I2" s="604"/>
      <c r="J2" s="611"/>
      <c r="K2" s="612"/>
      <c r="L2" s="613"/>
    </row>
    <row r="3" spans="1:12" ht="18" customHeight="1">
      <c r="A3" s="673"/>
      <c r="B3" s="674"/>
      <c r="C3" s="282" t="s">
        <v>20</v>
      </c>
      <c r="D3" s="609"/>
      <c r="E3" s="610"/>
      <c r="F3" s="610"/>
      <c r="G3" s="610"/>
      <c r="H3" s="605" t="s">
        <v>176</v>
      </c>
      <c r="I3" s="605"/>
      <c r="J3" s="677"/>
      <c r="K3" s="610"/>
      <c r="L3" s="678"/>
    </row>
    <row r="4" spans="1:12" ht="18.75" customHeight="1">
      <c r="A4" s="673"/>
      <c r="B4" s="674"/>
      <c r="C4" s="283" t="s">
        <v>171</v>
      </c>
      <c r="D4" s="609"/>
      <c r="E4" s="610"/>
      <c r="F4" s="610"/>
      <c r="G4" s="610"/>
      <c r="H4" s="605" t="s">
        <v>177</v>
      </c>
      <c r="I4" s="605"/>
      <c r="J4" s="504"/>
      <c r="K4" s="280"/>
      <c r="L4" s="281"/>
    </row>
    <row r="5" spans="1:12" ht="21.75" customHeight="1" thickBot="1">
      <c r="A5" s="675"/>
      <c r="B5" s="676"/>
      <c r="C5" s="284" t="s">
        <v>172</v>
      </c>
      <c r="D5" s="606"/>
      <c r="E5" s="607"/>
      <c r="F5" s="607"/>
      <c r="G5" s="608"/>
      <c r="H5" s="285"/>
      <c r="I5" s="285"/>
      <c r="J5" s="285"/>
      <c r="K5" s="285"/>
      <c r="L5" s="286"/>
    </row>
    <row r="6" spans="1:12" ht="9" customHeight="1">
      <c r="A6" s="337"/>
      <c r="B6" s="338"/>
      <c r="C6" s="339"/>
      <c r="D6" s="340"/>
      <c r="E6" s="340"/>
      <c r="F6" s="340"/>
      <c r="G6" s="340"/>
      <c r="H6" s="338"/>
      <c r="I6" s="338"/>
      <c r="J6" s="338"/>
      <c r="K6" s="338"/>
      <c r="L6" s="341"/>
    </row>
    <row r="7" spans="1:12" ht="13.5" thickBot="1">
      <c r="A7" s="31"/>
      <c r="B7" s="56"/>
      <c r="C7" s="56"/>
      <c r="D7" s="140" t="s">
        <v>174</v>
      </c>
      <c r="E7" s="140" t="s">
        <v>174</v>
      </c>
      <c r="F7" s="140" t="s">
        <v>174</v>
      </c>
      <c r="G7" s="140" t="s">
        <v>174</v>
      </c>
      <c r="H7" s="140" t="s">
        <v>174</v>
      </c>
      <c r="I7" s="56"/>
      <c r="J7" s="56"/>
      <c r="K7" s="56"/>
      <c r="L7" s="134"/>
    </row>
    <row r="8" spans="1:12" ht="16.5" customHeight="1">
      <c r="A8" s="697" t="s">
        <v>179</v>
      </c>
      <c r="B8" s="698"/>
      <c r="C8" s="405" t="s">
        <v>178</v>
      </c>
      <c r="D8" s="402">
        <v>12</v>
      </c>
      <c r="E8" s="375">
        <v>24</v>
      </c>
      <c r="F8" s="375">
        <v>36</v>
      </c>
      <c r="G8" s="375">
        <v>48</v>
      </c>
      <c r="H8" s="375">
        <v>60</v>
      </c>
      <c r="I8" s="279" t="s">
        <v>182</v>
      </c>
      <c r="J8" s="279" t="s">
        <v>183</v>
      </c>
      <c r="K8" s="279" t="s">
        <v>184</v>
      </c>
      <c r="L8" s="378" t="s">
        <v>185</v>
      </c>
    </row>
    <row r="9" spans="1:12" ht="21.75" customHeight="1">
      <c r="A9" s="699"/>
      <c r="B9" s="700"/>
      <c r="C9" s="406" t="s">
        <v>181</v>
      </c>
      <c r="D9" s="403"/>
      <c r="E9" s="393"/>
      <c r="F9" s="393"/>
      <c r="G9" s="393"/>
      <c r="H9" s="394"/>
      <c r="I9" s="684"/>
      <c r="J9" s="684"/>
      <c r="K9" s="287"/>
      <c r="L9" s="379"/>
    </row>
    <row r="10" spans="1:12" ht="19.5" customHeight="1" thickBot="1">
      <c r="A10" s="701"/>
      <c r="B10" s="702"/>
      <c r="C10" s="407" t="s">
        <v>180</v>
      </c>
      <c r="D10" s="404"/>
      <c r="E10" s="400"/>
      <c r="F10" s="400"/>
      <c r="G10" s="400"/>
      <c r="H10" s="401"/>
      <c r="I10" s="576"/>
      <c r="J10" s="576"/>
      <c r="K10" s="288"/>
      <c r="L10" s="380"/>
    </row>
    <row r="11" spans="1:12" ht="15" customHeight="1">
      <c r="A11" s="685" t="s">
        <v>208</v>
      </c>
      <c r="B11" s="687" t="s">
        <v>49</v>
      </c>
      <c r="C11" s="354" t="s">
        <v>221</v>
      </c>
      <c r="D11" s="310">
        <f>'Calculation  staff costs UNIMI '!$L$10</f>
        <v>0</v>
      </c>
      <c r="E11" s="310">
        <f>'Calculation  staff costs UNIMI '!$N$10</f>
        <v>0</v>
      </c>
      <c r="F11" s="310">
        <f>'Calculation  staff costs UNIMI '!$P$10</f>
        <v>0</v>
      </c>
      <c r="G11" s="310">
        <f>'Calculation  staff costs UNIMI '!$R$10</f>
        <v>0</v>
      </c>
      <c r="H11" s="311">
        <f>'Calculation  staff costs UNIMI '!$T$10</f>
        <v>0</v>
      </c>
      <c r="I11" s="433">
        <f aca="true" t="shared" si="0" ref="I11:I23">SUM(D11:H11)</f>
        <v>0</v>
      </c>
      <c r="J11" s="682">
        <f>SUM(I11:I12)</f>
        <v>0</v>
      </c>
      <c r="K11" s="577">
        <f>SUM(I11:I23)</f>
        <v>0</v>
      </c>
      <c r="L11" s="616">
        <f>SUM(K11)</f>
        <v>0</v>
      </c>
    </row>
    <row r="12" spans="1:12" ht="15" customHeight="1">
      <c r="A12" s="686"/>
      <c r="B12" s="688"/>
      <c r="C12" s="435" t="s">
        <v>222</v>
      </c>
      <c r="D12" s="275">
        <f>'Calculation  staff costs UNIMI '!$L$22</f>
        <v>0</v>
      </c>
      <c r="E12" s="275">
        <f>'Calculation  staff costs UNIMI '!$N$22</f>
        <v>0</v>
      </c>
      <c r="F12" s="275">
        <f>'Calculation  staff costs UNIMI '!$P$22</f>
        <v>0</v>
      </c>
      <c r="G12" s="275">
        <f>'Calculation  staff costs UNIMI '!$R$22</f>
        <v>0</v>
      </c>
      <c r="H12" s="276">
        <f>'Calculation  staff costs UNIMI '!$T$22</f>
        <v>0</v>
      </c>
      <c r="I12" s="431">
        <f t="shared" si="0"/>
        <v>0</v>
      </c>
      <c r="J12" s="683"/>
      <c r="K12" s="694"/>
      <c r="L12" s="617"/>
    </row>
    <row r="13" spans="1:12" ht="15" customHeight="1">
      <c r="A13" s="686"/>
      <c r="B13" s="688"/>
      <c r="C13" s="346" t="s">
        <v>236</v>
      </c>
      <c r="D13" s="429">
        <f>'Calculation  staff costs UNIMI '!$L$35</f>
        <v>0</v>
      </c>
      <c r="E13" s="429">
        <f>'Calculation  staff costs UNIMI '!$N$35</f>
        <v>0</v>
      </c>
      <c r="F13" s="429">
        <f>'Calculation  staff costs UNIMI '!$P$35</f>
        <v>0</v>
      </c>
      <c r="G13" s="429">
        <f>'Calculation  staff costs UNIMI '!$R$35</f>
        <v>0</v>
      </c>
      <c r="H13" s="430">
        <f>'Calculation  staff costs UNIMI '!$T$35</f>
        <v>0</v>
      </c>
      <c r="I13" s="436">
        <f>SUM(D13:H13)</f>
        <v>0</v>
      </c>
      <c r="J13" s="690">
        <f>SUM(I13:I17)</f>
        <v>0</v>
      </c>
      <c r="K13" s="694"/>
      <c r="L13" s="617"/>
    </row>
    <row r="14" spans="1:12" ht="15" customHeight="1">
      <c r="A14" s="686"/>
      <c r="B14" s="688"/>
      <c r="C14" s="346" t="s">
        <v>272</v>
      </c>
      <c r="D14" s="429">
        <f>'Calculation  staff costs UNIMI '!$L$44</f>
        <v>0</v>
      </c>
      <c r="E14" s="429">
        <f>'Calculation  staff costs UNIMI '!$N$44</f>
        <v>0</v>
      </c>
      <c r="F14" s="429">
        <f>'Calculation  staff costs UNIMI '!$P$44</f>
        <v>0</v>
      </c>
      <c r="G14" s="429">
        <f>'Calculation  staff costs UNIMI '!$R$44</f>
        <v>0</v>
      </c>
      <c r="H14" s="430">
        <f>'Calculation  staff costs UNIMI '!$T$44</f>
        <v>0</v>
      </c>
      <c r="I14" s="436">
        <f>SUM(D14:H14)</f>
        <v>0</v>
      </c>
      <c r="J14" s="691"/>
      <c r="K14" s="694"/>
      <c r="L14" s="617"/>
    </row>
    <row r="15" spans="1:12" ht="15" customHeight="1">
      <c r="A15" s="686"/>
      <c r="B15" s="689"/>
      <c r="C15" s="355" t="s">
        <v>227</v>
      </c>
      <c r="D15" s="275">
        <f>'Calculation  staff costs UNIMI '!$L$49</f>
        <v>0</v>
      </c>
      <c r="E15" s="275">
        <f>'Calculation  staff costs UNIMI '!$N$49</f>
        <v>0</v>
      </c>
      <c r="F15" s="275">
        <f>'Calculation  staff costs UNIMI '!$P$49</f>
        <v>0</v>
      </c>
      <c r="G15" s="275">
        <f>'Calculation  staff costs UNIMI '!$R$49</f>
        <v>0</v>
      </c>
      <c r="H15" s="276">
        <f>'Calculation  staff costs UNIMI '!$T$49</f>
        <v>0</v>
      </c>
      <c r="I15" s="432">
        <f t="shared" si="0"/>
        <v>0</v>
      </c>
      <c r="J15" s="692"/>
      <c r="K15" s="694"/>
      <c r="L15" s="618"/>
    </row>
    <row r="16" spans="1:12" ht="15" customHeight="1">
      <c r="A16" s="686"/>
      <c r="B16" s="689"/>
      <c r="C16" s="355" t="s">
        <v>228</v>
      </c>
      <c r="D16" s="275">
        <f>'Calculation  staff costs UNIMI '!$L$54</f>
        <v>0</v>
      </c>
      <c r="E16" s="275">
        <f>'Calculation  staff costs UNIMI '!$N$54</f>
        <v>0</v>
      </c>
      <c r="F16" s="275">
        <f>'Calculation  staff costs UNIMI '!$P$54</f>
        <v>0</v>
      </c>
      <c r="G16" s="275">
        <f>'Calculation  staff costs UNIMI '!$R$54</f>
        <v>0</v>
      </c>
      <c r="H16" s="276">
        <f>'Calculation  staff costs UNIMI '!$T$54</f>
        <v>0</v>
      </c>
      <c r="I16" s="434">
        <f>SUM(D16:H16)</f>
        <v>0</v>
      </c>
      <c r="J16" s="692"/>
      <c r="K16" s="694"/>
      <c r="L16" s="618"/>
    </row>
    <row r="17" spans="1:12" ht="15" customHeight="1" thickBot="1">
      <c r="A17" s="686"/>
      <c r="B17" s="689"/>
      <c r="C17" s="409" t="s">
        <v>230</v>
      </c>
      <c r="D17" s="529">
        <f>'Calculation  staff costs UNIMI '!$L$57</f>
        <v>0</v>
      </c>
      <c r="E17" s="529">
        <f>'Calculation  staff costs UNIMI '!$N$57</f>
        <v>0</v>
      </c>
      <c r="F17" s="529">
        <f>'Calculation  staff costs UNIMI '!$P$57</f>
        <v>0</v>
      </c>
      <c r="G17" s="529">
        <f>'Calculation  staff costs UNIMI '!$R$57</f>
        <v>0</v>
      </c>
      <c r="H17" s="276">
        <f>'Calculation  staff costs UNIMI '!$T$57</f>
        <v>0</v>
      </c>
      <c r="I17" s="118">
        <f>SUM(D17:H17)</f>
        <v>0</v>
      </c>
      <c r="J17" s="693"/>
      <c r="K17" s="694"/>
      <c r="L17" s="618"/>
    </row>
    <row r="18" spans="1:12" ht="34.5" customHeight="1" thickBot="1">
      <c r="A18" s="686"/>
      <c r="B18" s="408" t="s">
        <v>219</v>
      </c>
      <c r="C18" s="474" t="s">
        <v>187</v>
      </c>
      <c r="D18" s="470"/>
      <c r="E18" s="470"/>
      <c r="F18" s="470"/>
      <c r="G18" s="470"/>
      <c r="H18" s="471"/>
      <c r="I18" s="444">
        <f t="shared" si="0"/>
        <v>0</v>
      </c>
      <c r="J18" s="239">
        <f aca="true" t="shared" si="1" ref="J18:J23">I18</f>
        <v>0</v>
      </c>
      <c r="K18" s="694"/>
      <c r="L18" s="618"/>
    </row>
    <row r="19" spans="1:12" ht="30" customHeight="1" thickBot="1">
      <c r="A19" s="686"/>
      <c r="B19" s="350" t="s">
        <v>50</v>
      </c>
      <c r="C19" s="399" t="s">
        <v>223</v>
      </c>
      <c r="D19" s="40"/>
      <c r="E19" s="40"/>
      <c r="F19" s="40"/>
      <c r="G19" s="40"/>
      <c r="H19" s="129"/>
      <c r="I19" s="444">
        <f t="shared" si="0"/>
        <v>0</v>
      </c>
      <c r="J19" s="239">
        <f t="shared" si="1"/>
        <v>0</v>
      </c>
      <c r="K19" s="694"/>
      <c r="L19" s="618"/>
    </row>
    <row r="20" spans="1:15" ht="32.25" customHeight="1" thickBot="1">
      <c r="A20" s="686"/>
      <c r="B20" s="351" t="s">
        <v>51</v>
      </c>
      <c r="C20" s="356" t="s">
        <v>224</v>
      </c>
      <c r="D20" s="40"/>
      <c r="E20" s="40"/>
      <c r="F20" s="40"/>
      <c r="G20" s="40"/>
      <c r="H20" s="129"/>
      <c r="I20" s="159">
        <f t="shared" si="0"/>
        <v>0</v>
      </c>
      <c r="J20" s="27">
        <f t="shared" si="1"/>
        <v>0</v>
      </c>
      <c r="K20" s="694"/>
      <c r="L20" s="618"/>
      <c r="O20" s="263"/>
    </row>
    <row r="21" spans="1:12" ht="51" customHeight="1" thickBot="1">
      <c r="A21" s="686"/>
      <c r="B21" s="351" t="s">
        <v>52</v>
      </c>
      <c r="C21" s="356" t="s">
        <v>225</v>
      </c>
      <c r="D21" s="40"/>
      <c r="E21" s="40"/>
      <c r="F21" s="40"/>
      <c r="G21" s="40"/>
      <c r="H21" s="129"/>
      <c r="I21" s="159">
        <f t="shared" si="0"/>
        <v>0</v>
      </c>
      <c r="J21" s="27">
        <f t="shared" si="1"/>
        <v>0</v>
      </c>
      <c r="K21" s="694"/>
      <c r="L21" s="618"/>
    </row>
    <row r="22" spans="1:12" ht="48" customHeight="1" thickBot="1">
      <c r="A22" s="686"/>
      <c r="B22" s="352" t="s">
        <v>53</v>
      </c>
      <c r="C22" s="531" t="s">
        <v>226</v>
      </c>
      <c r="D22" s="532"/>
      <c r="E22" s="532"/>
      <c r="F22" s="532"/>
      <c r="G22" s="532"/>
      <c r="H22" s="533"/>
      <c r="I22" s="159">
        <f t="shared" si="0"/>
        <v>0</v>
      </c>
      <c r="J22" s="27">
        <f t="shared" si="1"/>
        <v>0</v>
      </c>
      <c r="K22" s="694"/>
      <c r="L22" s="618"/>
    </row>
    <row r="23" spans="1:12" ht="36.75" customHeight="1" thickBot="1">
      <c r="A23" s="383"/>
      <c r="B23" s="353"/>
      <c r="C23" s="530" t="s">
        <v>231</v>
      </c>
      <c r="D23" s="472"/>
      <c r="E23" s="472"/>
      <c r="F23" s="472"/>
      <c r="G23" s="472"/>
      <c r="H23" s="473"/>
      <c r="I23" s="128">
        <f t="shared" si="0"/>
        <v>0</v>
      </c>
      <c r="J23" s="239">
        <f t="shared" si="1"/>
        <v>0</v>
      </c>
      <c r="K23" s="579"/>
      <c r="L23" s="582"/>
    </row>
    <row r="24" spans="1:12" ht="13.5" thickBot="1">
      <c r="A24" s="71"/>
      <c r="B24" s="163"/>
      <c r="C24" s="70"/>
      <c r="D24" s="3"/>
      <c r="E24" s="3"/>
      <c r="F24" s="3"/>
      <c r="G24" s="3"/>
      <c r="H24" s="3"/>
      <c r="I24" s="3"/>
      <c r="J24" s="3"/>
      <c r="K24" s="3"/>
      <c r="L24" s="11"/>
    </row>
    <row r="25" spans="1:12" ht="12.75">
      <c r="A25" s="654" t="s">
        <v>207</v>
      </c>
      <c r="B25" s="666" t="s">
        <v>95</v>
      </c>
      <c r="C25" s="349" t="s">
        <v>15</v>
      </c>
      <c r="D25" s="6"/>
      <c r="E25" s="6"/>
      <c r="F25" s="6"/>
      <c r="G25" s="6"/>
      <c r="H25" s="6"/>
      <c r="I25" s="58"/>
      <c r="J25" s="59"/>
      <c r="K25" s="60"/>
      <c r="L25" s="61"/>
    </row>
    <row r="26" spans="1:12" ht="12.75">
      <c r="A26" s="655"/>
      <c r="B26" s="667"/>
      <c r="C26" s="346" t="s">
        <v>209</v>
      </c>
      <c r="D26" s="39"/>
      <c r="E26" s="39"/>
      <c r="F26" s="39"/>
      <c r="G26" s="39"/>
      <c r="H26" s="48"/>
      <c r="I26" s="25">
        <f>SUM(D26:H26)</f>
        <v>0</v>
      </c>
      <c r="J26" s="695">
        <f>SUM(I26:I28)</f>
        <v>0</v>
      </c>
      <c r="K26" s="592">
        <f>SUM(I26:I28)</f>
        <v>0</v>
      </c>
      <c r="L26" s="586">
        <f>SUM(K26:K50)</f>
        <v>0</v>
      </c>
    </row>
    <row r="27" spans="1:12" ht="12.75">
      <c r="A27" s="655"/>
      <c r="B27" s="667"/>
      <c r="C27" s="346" t="s">
        <v>204</v>
      </c>
      <c r="D27" s="39"/>
      <c r="E27" s="39"/>
      <c r="F27" s="39"/>
      <c r="G27" s="39"/>
      <c r="H27" s="48"/>
      <c r="I27" s="26">
        <f>SUM(D27:H27)</f>
        <v>0</v>
      </c>
      <c r="J27" s="638"/>
      <c r="K27" s="593"/>
      <c r="L27" s="587"/>
    </row>
    <row r="28" spans="1:12" ht="13.5" thickBot="1">
      <c r="A28" s="655"/>
      <c r="B28" s="668"/>
      <c r="C28" s="437" t="s">
        <v>257</v>
      </c>
      <c r="D28" s="438"/>
      <c r="E28" s="439"/>
      <c r="F28" s="439"/>
      <c r="G28" s="439"/>
      <c r="H28" s="440"/>
      <c r="I28" s="246">
        <f>SUM(D28:H28)</f>
        <v>0</v>
      </c>
      <c r="J28" s="696"/>
      <c r="K28" s="594"/>
      <c r="L28" s="588"/>
    </row>
    <row r="29" spans="1:12" ht="13.5" thickBot="1">
      <c r="A29" s="655"/>
      <c r="B29" s="164"/>
      <c r="C29" s="70"/>
      <c r="D29" s="3"/>
      <c r="E29" s="3"/>
      <c r="F29" s="3"/>
      <c r="G29" s="3"/>
      <c r="H29" s="3"/>
      <c r="I29" s="3"/>
      <c r="J29" s="3"/>
      <c r="K29" s="3"/>
      <c r="L29" s="588"/>
    </row>
    <row r="30" spans="1:12" ht="12.75">
      <c r="A30" s="655"/>
      <c r="B30" s="669" t="s">
        <v>96</v>
      </c>
      <c r="C30" s="349" t="s">
        <v>16</v>
      </c>
      <c r="D30" s="29"/>
      <c r="E30" s="29"/>
      <c r="F30" s="29"/>
      <c r="G30" s="29"/>
      <c r="H30" s="29"/>
      <c r="I30" s="25"/>
      <c r="J30" s="25"/>
      <c r="K30" s="24"/>
      <c r="L30" s="588"/>
    </row>
    <row r="31" spans="1:12" ht="12.75">
      <c r="A31" s="655"/>
      <c r="B31" s="670"/>
      <c r="C31" s="346" t="s">
        <v>199</v>
      </c>
      <c r="D31" s="150">
        <f>'Calculation depreciation UNIMI'!$F$13</f>
        <v>0</v>
      </c>
      <c r="E31" s="150"/>
      <c r="F31" s="150"/>
      <c r="G31" s="150"/>
      <c r="H31" s="236"/>
      <c r="I31" s="25">
        <f>SUM(D31:H31)</f>
        <v>0</v>
      </c>
      <c r="J31" s="590">
        <f>SUM(I31:I33)</f>
        <v>0</v>
      </c>
      <c r="K31" s="577">
        <f>SUM(I31:I33)</f>
        <v>0</v>
      </c>
      <c r="L31" s="588"/>
    </row>
    <row r="32" spans="1:12" ht="12.75">
      <c r="A32" s="655"/>
      <c r="B32" s="670"/>
      <c r="C32" s="346" t="s">
        <v>200</v>
      </c>
      <c r="D32" s="151">
        <f>'Calculation depreciation UNIMI'!$F$18</f>
        <v>0</v>
      </c>
      <c r="E32" s="151"/>
      <c r="F32" s="151"/>
      <c r="G32" s="151"/>
      <c r="H32" s="237"/>
      <c r="I32" s="26">
        <f>SUM(D32:H32)</f>
        <v>0</v>
      </c>
      <c r="J32" s="591"/>
      <c r="K32" s="575"/>
      <c r="L32" s="588"/>
    </row>
    <row r="33" spans="1:12" ht="29.25" customHeight="1" thickBot="1">
      <c r="A33" s="655"/>
      <c r="B33" s="267"/>
      <c r="C33" s="347" t="s">
        <v>232</v>
      </c>
      <c r="D33" s="248"/>
      <c r="E33" s="248"/>
      <c r="F33" s="248"/>
      <c r="G33" s="248"/>
      <c r="H33" s="249"/>
      <c r="I33" s="246">
        <f>SUM(D33:H33)</f>
        <v>0</v>
      </c>
      <c r="J33" s="576"/>
      <c r="K33" s="576"/>
      <c r="L33" s="588"/>
    </row>
    <row r="34" spans="1:12" ht="13.5" thickBot="1">
      <c r="A34" s="655"/>
      <c r="B34" s="164"/>
      <c r="C34" s="70"/>
      <c r="D34" s="3"/>
      <c r="E34" s="3"/>
      <c r="F34" s="3"/>
      <c r="G34" s="3"/>
      <c r="H34" s="3"/>
      <c r="I34" s="3"/>
      <c r="J34" s="3"/>
      <c r="K34" s="3"/>
      <c r="L34" s="588"/>
    </row>
    <row r="35" spans="1:12" ht="24.75" customHeight="1">
      <c r="A35" s="655"/>
      <c r="B35" s="661" t="s">
        <v>97</v>
      </c>
      <c r="C35" s="348" t="s">
        <v>210</v>
      </c>
      <c r="D35" s="345"/>
      <c r="E35" s="345"/>
      <c r="F35" s="345"/>
      <c r="G35" s="29"/>
      <c r="H35" s="29"/>
      <c r="I35" s="24"/>
      <c r="J35" s="24"/>
      <c r="K35" s="24"/>
      <c r="L35" s="588"/>
    </row>
    <row r="36" spans="1:12" ht="12.75">
      <c r="A36" s="655"/>
      <c r="B36" s="662"/>
      <c r="C36" s="346" t="s">
        <v>201</v>
      </c>
      <c r="D36" s="39"/>
      <c r="E36" s="39"/>
      <c r="F36" s="39"/>
      <c r="G36" s="39"/>
      <c r="H36" s="39"/>
      <c r="I36" s="25">
        <f aca="true" t="shared" si="2" ref="I36:I45">SUM(D36:H36)</f>
        <v>0</v>
      </c>
      <c r="J36" s="590">
        <f>SUM(I36:I45)</f>
        <v>0</v>
      </c>
      <c r="K36" s="577">
        <f>SUM(I36:I45)</f>
        <v>0</v>
      </c>
      <c r="L36" s="588"/>
    </row>
    <row r="37" spans="1:12" ht="12.75">
      <c r="A37" s="655"/>
      <c r="B37" s="662"/>
      <c r="C37" s="346" t="s">
        <v>202</v>
      </c>
      <c r="D37" s="39"/>
      <c r="E37" s="39"/>
      <c r="F37" s="39"/>
      <c r="G37" s="39"/>
      <c r="H37" s="39"/>
      <c r="I37" s="26">
        <f t="shared" si="2"/>
        <v>0</v>
      </c>
      <c r="J37" s="626"/>
      <c r="K37" s="578"/>
      <c r="L37" s="588"/>
    </row>
    <row r="38" spans="1:12" ht="12.75">
      <c r="A38" s="655"/>
      <c r="B38" s="662"/>
      <c r="C38" s="346" t="s">
        <v>127</v>
      </c>
      <c r="D38" s="39"/>
      <c r="E38" s="39"/>
      <c r="F38" s="39"/>
      <c r="G38" s="39"/>
      <c r="H38" s="39"/>
      <c r="I38" s="26">
        <f t="shared" si="2"/>
        <v>0</v>
      </c>
      <c r="J38" s="626"/>
      <c r="K38" s="578"/>
      <c r="L38" s="588"/>
    </row>
    <row r="39" spans="1:12" ht="12.75">
      <c r="A39" s="655"/>
      <c r="B39" s="662"/>
      <c r="C39" s="346" t="s">
        <v>203</v>
      </c>
      <c r="D39" s="39"/>
      <c r="E39" s="39"/>
      <c r="F39" s="39"/>
      <c r="G39" s="39"/>
      <c r="H39" s="39"/>
      <c r="I39" s="26">
        <f t="shared" si="2"/>
        <v>0</v>
      </c>
      <c r="J39" s="626"/>
      <c r="K39" s="578"/>
      <c r="L39" s="588"/>
    </row>
    <row r="40" spans="1:12" ht="12.75">
      <c r="A40" s="655"/>
      <c r="B40" s="662"/>
      <c r="C40" s="346" t="s">
        <v>9</v>
      </c>
      <c r="D40" s="39"/>
      <c r="E40" s="39"/>
      <c r="F40" s="39"/>
      <c r="G40" s="39"/>
      <c r="H40" s="39"/>
      <c r="I40" s="26">
        <f t="shared" si="2"/>
        <v>0</v>
      </c>
      <c r="J40" s="626"/>
      <c r="K40" s="578"/>
      <c r="L40" s="588"/>
    </row>
    <row r="41" spans="1:12" ht="12.75">
      <c r="A41" s="655"/>
      <c r="B41" s="662"/>
      <c r="C41" s="346" t="s">
        <v>218</v>
      </c>
      <c r="D41" s="39"/>
      <c r="E41" s="39"/>
      <c r="F41" s="39"/>
      <c r="G41" s="39"/>
      <c r="H41" s="39"/>
      <c r="I41" s="26">
        <f t="shared" si="2"/>
        <v>0</v>
      </c>
      <c r="J41" s="626"/>
      <c r="K41" s="578"/>
      <c r="L41" s="588"/>
    </row>
    <row r="42" spans="1:12" ht="17.25" customHeight="1">
      <c r="A42" s="655"/>
      <c r="B42" s="662"/>
      <c r="C42" s="346" t="s">
        <v>259</v>
      </c>
      <c r="D42" s="39"/>
      <c r="E42" s="39"/>
      <c r="F42" s="39"/>
      <c r="G42" s="39"/>
      <c r="H42" s="39"/>
      <c r="I42" s="26">
        <f t="shared" si="2"/>
        <v>0</v>
      </c>
      <c r="J42" s="626"/>
      <c r="K42" s="578"/>
      <c r="L42" s="588"/>
    </row>
    <row r="43" spans="1:12" ht="36.75" customHeight="1">
      <c r="A43" s="655"/>
      <c r="B43" s="662"/>
      <c r="C43" s="521" t="s">
        <v>260</v>
      </c>
      <c r="D43" s="39"/>
      <c r="E43" s="39"/>
      <c r="F43" s="39"/>
      <c r="G43" s="39"/>
      <c r="H43" s="39"/>
      <c r="I43" s="26">
        <f t="shared" si="2"/>
        <v>0</v>
      </c>
      <c r="J43" s="626"/>
      <c r="K43" s="578"/>
      <c r="L43" s="588"/>
    </row>
    <row r="44" spans="1:12" ht="36" customHeight="1">
      <c r="A44" s="655"/>
      <c r="B44" s="662"/>
      <c r="C44" s="521" t="s">
        <v>261</v>
      </c>
      <c r="D44" s="39"/>
      <c r="E44" s="39"/>
      <c r="F44" s="39"/>
      <c r="G44" s="39"/>
      <c r="H44" s="39"/>
      <c r="I44" s="26">
        <f t="shared" si="2"/>
        <v>0</v>
      </c>
      <c r="J44" s="626"/>
      <c r="K44" s="578"/>
      <c r="L44" s="588"/>
    </row>
    <row r="45" spans="1:12" ht="33" customHeight="1" thickBot="1">
      <c r="A45" s="655"/>
      <c r="B45" s="247"/>
      <c r="C45" s="347" t="s">
        <v>233</v>
      </c>
      <c r="D45" s="415"/>
      <c r="E45" s="415"/>
      <c r="F45" s="415"/>
      <c r="G45" s="415"/>
      <c r="H45" s="416"/>
      <c r="I45" s="246">
        <f t="shared" si="2"/>
        <v>0</v>
      </c>
      <c r="J45" s="579"/>
      <c r="K45" s="579"/>
      <c r="L45" s="588"/>
    </row>
    <row r="46" spans="1:12" ht="13.5" thickBot="1">
      <c r="A46" s="655"/>
      <c r="B46" s="164"/>
      <c r="C46" s="69"/>
      <c r="D46" s="28"/>
      <c r="E46" s="28"/>
      <c r="F46" s="28"/>
      <c r="G46" s="28"/>
      <c r="H46" s="28"/>
      <c r="I46" s="9"/>
      <c r="J46" s="9"/>
      <c r="K46" s="12"/>
      <c r="L46" s="588"/>
    </row>
    <row r="47" spans="1:12" ht="12.75">
      <c r="A47" s="655"/>
      <c r="B47" s="660" t="s">
        <v>98</v>
      </c>
      <c r="C47" s="342" t="s">
        <v>17</v>
      </c>
      <c r="D47" s="30"/>
      <c r="E47" s="30"/>
      <c r="F47" s="30"/>
      <c r="G47" s="30"/>
      <c r="H47" s="30"/>
      <c r="I47" s="25"/>
      <c r="J47" s="25"/>
      <c r="K47" s="23"/>
      <c r="L47" s="588"/>
    </row>
    <row r="48" spans="1:12" ht="12.75">
      <c r="A48" s="655"/>
      <c r="B48" s="649"/>
      <c r="C48" s="343" t="s">
        <v>8</v>
      </c>
      <c r="D48" s="39"/>
      <c r="E48" s="39"/>
      <c r="F48" s="39"/>
      <c r="G48" s="39"/>
      <c r="H48" s="48"/>
      <c r="I48" s="26">
        <f>SUM(D48:H48)</f>
        <v>0</v>
      </c>
      <c r="J48" s="638">
        <f>SUM(I48:I50)</f>
        <v>0</v>
      </c>
      <c r="K48" s="593">
        <f>SUM(I48:I50)</f>
        <v>0</v>
      </c>
      <c r="L48" s="588"/>
    </row>
    <row r="49" spans="1:12" ht="12.75">
      <c r="A49" s="655"/>
      <c r="B49" s="649"/>
      <c r="C49" s="343" t="s">
        <v>8</v>
      </c>
      <c r="D49" s="39"/>
      <c r="E49" s="39"/>
      <c r="F49" s="39"/>
      <c r="G49" s="39"/>
      <c r="H49" s="48"/>
      <c r="I49" s="26">
        <f>SUM(D49:H49)</f>
        <v>0</v>
      </c>
      <c r="J49" s="639"/>
      <c r="K49" s="624"/>
      <c r="L49" s="588"/>
    </row>
    <row r="50" spans="1:12" ht="13.5" thickBot="1">
      <c r="A50" s="656"/>
      <c r="B50" s="650"/>
      <c r="C50" s="344" t="s">
        <v>8</v>
      </c>
      <c r="D50" s="39"/>
      <c r="E50" s="39"/>
      <c r="F50" s="39"/>
      <c r="G50" s="39"/>
      <c r="H50" s="48"/>
      <c r="I50" s="62">
        <f>SUM(D50:H50)</f>
        <v>0</v>
      </c>
      <c r="J50" s="640"/>
      <c r="K50" s="625"/>
      <c r="L50" s="589"/>
    </row>
    <row r="51" spans="1:12" ht="5.25" customHeight="1" thickBot="1">
      <c r="A51" s="13"/>
      <c r="B51" s="165"/>
      <c r="C51" s="46"/>
      <c r="D51" s="3"/>
      <c r="E51" s="3"/>
      <c r="F51" s="3"/>
      <c r="G51" s="3"/>
      <c r="H51" s="3"/>
      <c r="I51" s="3"/>
      <c r="J51" s="3"/>
      <c r="K51" s="3"/>
      <c r="L51" s="11"/>
    </row>
    <row r="52" spans="1:12" ht="18.75" customHeight="1" thickBot="1">
      <c r="A52" s="36" t="s">
        <v>10</v>
      </c>
      <c r="B52" s="166"/>
      <c r="C52" s="36" t="s">
        <v>11</v>
      </c>
      <c r="D52" s="37">
        <f aca="true" t="shared" si="3" ref="D52:L52">SUM(D11:D50)</f>
        <v>0</v>
      </c>
      <c r="E52" s="37">
        <f t="shared" si="3"/>
        <v>0</v>
      </c>
      <c r="F52" s="37">
        <f t="shared" si="3"/>
        <v>0</v>
      </c>
      <c r="G52" s="37">
        <f t="shared" si="3"/>
        <v>0</v>
      </c>
      <c r="H52" s="37">
        <f t="shared" si="3"/>
        <v>0</v>
      </c>
      <c r="I52" s="37">
        <f t="shared" si="3"/>
        <v>0</v>
      </c>
      <c r="J52" s="37">
        <f t="shared" si="3"/>
        <v>0</v>
      </c>
      <c r="K52" s="37">
        <f t="shared" si="3"/>
        <v>0</v>
      </c>
      <c r="L52" s="38">
        <f t="shared" si="3"/>
        <v>0</v>
      </c>
    </row>
    <row r="53" spans="1:12" ht="5.25" customHeight="1" thickBot="1">
      <c r="A53" s="31"/>
      <c r="B53" s="167"/>
      <c r="C53" s="46"/>
      <c r="D53" s="3"/>
      <c r="E53" s="3"/>
      <c r="F53" s="3"/>
      <c r="G53" s="3"/>
      <c r="H53" s="3"/>
      <c r="I53" s="3"/>
      <c r="J53" s="3"/>
      <c r="K53" s="3"/>
      <c r="L53" s="8"/>
    </row>
    <row r="54" spans="1:12" ht="18.75" customHeight="1">
      <c r="A54" s="651" t="s">
        <v>90</v>
      </c>
      <c r="B54" s="648" t="s">
        <v>47</v>
      </c>
      <c r="C54" s="349" t="s">
        <v>18</v>
      </c>
      <c r="D54" s="6"/>
      <c r="E54" s="6"/>
      <c r="F54" s="6"/>
      <c r="G54" s="6"/>
      <c r="H54" s="6"/>
      <c r="I54" s="6"/>
      <c r="J54" s="6"/>
      <c r="K54" s="6"/>
      <c r="L54" s="7"/>
    </row>
    <row r="55" spans="1:12" ht="18.75" customHeight="1">
      <c r="A55" s="652"/>
      <c r="B55" s="649"/>
      <c r="C55" s="622" t="s">
        <v>271</v>
      </c>
      <c r="D55" s="32">
        <f aca="true" t="shared" si="4" ref="D55:I55">(D52-D73-D74-D75)*25%</f>
        <v>0</v>
      </c>
      <c r="E55" s="32">
        <f t="shared" si="4"/>
        <v>0</v>
      </c>
      <c r="F55" s="32">
        <f t="shared" si="4"/>
        <v>0</v>
      </c>
      <c r="G55" s="32">
        <f t="shared" si="4"/>
        <v>0</v>
      </c>
      <c r="H55" s="32">
        <f t="shared" si="4"/>
        <v>0</v>
      </c>
      <c r="I55" s="32">
        <f t="shared" si="4"/>
        <v>0</v>
      </c>
      <c r="J55" s="32">
        <f>(J52-J73)*25%</f>
        <v>0</v>
      </c>
      <c r="K55" s="32">
        <f>(K52-K73)*25%</f>
        <v>0</v>
      </c>
      <c r="L55" s="187">
        <f>(L52-L73)*25%</f>
        <v>0</v>
      </c>
    </row>
    <row r="56" spans="1:12" ht="27.75" customHeight="1" thickBot="1">
      <c r="A56" s="653"/>
      <c r="B56" s="650"/>
      <c r="C56" s="623"/>
      <c r="D56" s="34"/>
      <c r="E56" s="34"/>
      <c r="F56" s="34"/>
      <c r="G56" s="34"/>
      <c r="H56" s="34"/>
      <c r="I56" s="34"/>
      <c r="J56" s="34"/>
      <c r="K56" s="34"/>
      <c r="L56" s="35"/>
    </row>
    <row r="57" spans="1:12" ht="7.5" customHeight="1" thickBot="1">
      <c r="A57" s="33"/>
      <c r="B57" s="168"/>
      <c r="C57" s="46"/>
      <c r="D57" s="3"/>
      <c r="E57" s="3"/>
      <c r="F57" s="3"/>
      <c r="G57" s="3"/>
      <c r="H57" s="3"/>
      <c r="I57" s="3"/>
      <c r="J57" s="3"/>
      <c r="K57" s="138"/>
      <c r="L57" s="139"/>
    </row>
    <row r="58" spans="1:12" ht="16.5" customHeight="1" thickBot="1">
      <c r="A58" s="657" t="s">
        <v>99</v>
      </c>
      <c r="B58" s="663" t="s">
        <v>217</v>
      </c>
      <c r="C58" s="349" t="s">
        <v>0</v>
      </c>
      <c r="D58" s="6"/>
      <c r="E58" s="6"/>
      <c r="F58" s="6"/>
      <c r="G58" s="6"/>
      <c r="H58" s="6"/>
      <c r="I58" s="6"/>
      <c r="J58" s="6"/>
      <c r="K58" s="12"/>
      <c r="L58" s="11"/>
    </row>
    <row r="59" spans="1:12" ht="21.75" customHeight="1">
      <c r="A59" s="658"/>
      <c r="B59" s="664"/>
      <c r="C59" s="536" t="s">
        <v>220</v>
      </c>
      <c r="D59" s="39"/>
      <c r="E59" s="39"/>
      <c r="F59" s="39"/>
      <c r="G59" s="39"/>
      <c r="H59" s="48"/>
      <c r="I59" s="25">
        <f>SUM(D59:H59)</f>
        <v>0</v>
      </c>
      <c r="J59" s="644">
        <f>SUM(I59:I63)</f>
        <v>0</v>
      </c>
      <c r="K59" s="633">
        <f>J59</f>
        <v>0</v>
      </c>
      <c r="L59" s="601">
        <f>J59</f>
        <v>0</v>
      </c>
    </row>
    <row r="60" spans="1:12" ht="21.75" customHeight="1">
      <c r="A60" s="658"/>
      <c r="B60" s="664"/>
      <c r="C60" s="346" t="s">
        <v>220</v>
      </c>
      <c r="D60" s="39"/>
      <c r="E60" s="39"/>
      <c r="F60" s="39"/>
      <c r="G60" s="39"/>
      <c r="H60" s="48"/>
      <c r="I60" s="25">
        <f>SUM(D60:H60)</f>
        <v>0</v>
      </c>
      <c r="J60" s="645"/>
      <c r="K60" s="634"/>
      <c r="L60" s="619"/>
    </row>
    <row r="61" spans="1:12" ht="21" customHeight="1">
      <c r="A61" s="658"/>
      <c r="B61" s="664"/>
      <c r="C61" s="346" t="s">
        <v>220</v>
      </c>
      <c r="D61" s="39"/>
      <c r="E61" s="39"/>
      <c r="F61" s="39"/>
      <c r="G61" s="39"/>
      <c r="H61" s="48"/>
      <c r="I61" s="25">
        <f>SUM(D61:H61)</f>
        <v>0</v>
      </c>
      <c r="J61" s="646"/>
      <c r="K61" s="575"/>
      <c r="L61" s="602"/>
    </row>
    <row r="62" spans="1:12" ht="21" customHeight="1">
      <c r="A62" s="658"/>
      <c r="B62" s="664"/>
      <c r="C62" s="346" t="s">
        <v>220</v>
      </c>
      <c r="D62" s="39"/>
      <c r="E62" s="39"/>
      <c r="F62" s="39"/>
      <c r="G62" s="39"/>
      <c r="H62" s="48"/>
      <c r="I62" s="25">
        <f>SUM(D62:H62)</f>
        <v>0</v>
      </c>
      <c r="J62" s="646"/>
      <c r="K62" s="575"/>
      <c r="L62" s="602"/>
    </row>
    <row r="63" spans="1:12" ht="25.5" customHeight="1" thickBot="1">
      <c r="A63" s="659"/>
      <c r="B63" s="665"/>
      <c r="C63" s="510" t="s">
        <v>220</v>
      </c>
      <c r="D63" s="439"/>
      <c r="E63" s="439"/>
      <c r="F63" s="439"/>
      <c r="G63" s="439"/>
      <c r="H63" s="440"/>
      <c r="I63" s="444">
        <f>SUM(D63:H63)</f>
        <v>0</v>
      </c>
      <c r="J63" s="647"/>
      <c r="K63" s="576"/>
      <c r="L63" s="603"/>
    </row>
    <row r="64" spans="1:12" ht="11.25" customHeight="1">
      <c r="A64" s="135"/>
      <c r="B64" s="358"/>
      <c r="C64" s="68"/>
      <c r="D64" s="28"/>
      <c r="E64" s="28"/>
      <c r="F64" s="28"/>
      <c r="G64" s="28"/>
      <c r="H64" s="28"/>
      <c r="I64" s="9"/>
      <c r="J64" s="136"/>
      <c r="K64" s="70"/>
      <c r="L64" s="137"/>
    </row>
    <row r="65" spans="1:12" ht="11.25" customHeight="1" thickBot="1">
      <c r="A65" s="135"/>
      <c r="B65" s="358"/>
      <c r="C65" s="68"/>
      <c r="D65" s="28"/>
      <c r="E65" s="28"/>
      <c r="F65" s="28"/>
      <c r="G65" s="28"/>
      <c r="H65" s="28"/>
      <c r="I65" s="9"/>
      <c r="J65" s="136"/>
      <c r="K65" s="70"/>
      <c r="L65" s="137"/>
    </row>
    <row r="66" spans="1:12" ht="25.5" customHeight="1" thickBot="1">
      <c r="A66" s="135"/>
      <c r="B66" s="358"/>
      <c r="C66" s="357" t="s">
        <v>79</v>
      </c>
      <c r="D66" s="28"/>
      <c r="E66" s="28"/>
      <c r="F66" s="28"/>
      <c r="G66" s="28"/>
      <c r="H66" s="28"/>
      <c r="I66" s="9"/>
      <c r="J66" s="136"/>
      <c r="K66" s="70"/>
      <c r="L66" s="137"/>
    </row>
    <row r="67" spans="1:12" ht="24" customHeight="1" thickBot="1">
      <c r="A67" s="641" t="s">
        <v>92</v>
      </c>
      <c r="B67" s="169" t="s">
        <v>56</v>
      </c>
      <c r="C67" s="536" t="s">
        <v>80</v>
      </c>
      <c r="D67" s="39"/>
      <c r="E67" s="39"/>
      <c r="F67" s="39"/>
      <c r="G67" s="39"/>
      <c r="H67" s="48"/>
      <c r="I67" s="153">
        <f>SUM(D67:H67)</f>
        <v>0</v>
      </c>
      <c r="J67" s="627">
        <f>SUM(I67:I69)</f>
        <v>0</v>
      </c>
      <c r="K67" s="633">
        <f>J67</f>
        <v>0</v>
      </c>
      <c r="L67" s="601">
        <f>J67</f>
        <v>0</v>
      </c>
    </row>
    <row r="68" spans="1:12" ht="24" customHeight="1" thickBot="1">
      <c r="A68" s="642"/>
      <c r="B68" s="359" t="s">
        <v>55</v>
      </c>
      <c r="C68" s="346" t="s">
        <v>82</v>
      </c>
      <c r="D68" s="39"/>
      <c r="E68" s="39"/>
      <c r="F68" s="39"/>
      <c r="G68" s="39"/>
      <c r="H68" s="48"/>
      <c r="I68" s="154">
        <f>SUM(D68:H68)</f>
        <v>0</v>
      </c>
      <c r="J68" s="591"/>
      <c r="K68" s="575"/>
      <c r="L68" s="602"/>
    </row>
    <row r="69" spans="1:12" ht="30" customHeight="1" thickBot="1">
      <c r="A69" s="643"/>
      <c r="B69" s="169" t="s">
        <v>54</v>
      </c>
      <c r="C69" s="510" t="s">
        <v>81</v>
      </c>
      <c r="D69" s="439"/>
      <c r="E69" s="439"/>
      <c r="F69" s="439"/>
      <c r="G69" s="439"/>
      <c r="H69" s="440"/>
      <c r="I69" s="155">
        <f>SUM(D69:H69)</f>
        <v>0</v>
      </c>
      <c r="J69" s="628"/>
      <c r="K69" s="576"/>
      <c r="L69" s="603"/>
    </row>
    <row r="70" spans="1:12" ht="10.5" customHeight="1">
      <c r="A70" s="135"/>
      <c r="B70" s="358"/>
      <c r="C70" s="68"/>
      <c r="D70" s="28"/>
      <c r="E70" s="28"/>
      <c r="F70" s="28"/>
      <c r="G70" s="28"/>
      <c r="H70" s="28"/>
      <c r="I70" s="9"/>
      <c r="J70" s="136"/>
      <c r="K70" s="70"/>
      <c r="L70" s="137"/>
    </row>
    <row r="71" spans="1:12" ht="10.5" customHeight="1" thickBot="1">
      <c r="A71" s="135"/>
      <c r="B71" s="358"/>
      <c r="C71" s="68"/>
      <c r="D71" s="28"/>
      <c r="E71" s="28"/>
      <c r="F71" s="28"/>
      <c r="G71" s="28"/>
      <c r="H71" s="28"/>
      <c r="I71" s="9"/>
      <c r="J71" s="136"/>
      <c r="K71" s="70"/>
      <c r="L71" s="137"/>
    </row>
    <row r="72" spans="1:12" ht="21" customHeight="1" thickBot="1">
      <c r="A72" s="13"/>
      <c r="B72" s="360"/>
      <c r="C72" s="363" t="s">
        <v>128</v>
      </c>
      <c r="D72" s="63"/>
      <c r="E72" s="63"/>
      <c r="F72" s="63"/>
      <c r="G72" s="63"/>
      <c r="H72" s="63"/>
      <c r="I72" s="64"/>
      <c r="J72" s="65"/>
      <c r="K72" s="66"/>
      <c r="L72" s="61"/>
    </row>
    <row r="73" spans="1:12" ht="24.75" customHeight="1" thickBot="1">
      <c r="A73" s="635" t="s">
        <v>91</v>
      </c>
      <c r="B73" s="170" t="s">
        <v>56</v>
      </c>
      <c r="C73" s="364" t="s">
        <v>153</v>
      </c>
      <c r="D73" s="250">
        <f>D23</f>
        <v>0</v>
      </c>
      <c r="E73" s="250">
        <f>E23</f>
        <v>0</v>
      </c>
      <c r="F73" s="250">
        <f>F23</f>
        <v>0</v>
      </c>
      <c r="G73" s="250">
        <f>G23</f>
        <v>0</v>
      </c>
      <c r="H73" s="250">
        <f>H23</f>
        <v>0</v>
      </c>
      <c r="I73" s="381">
        <f>SUM(D73:H73)</f>
        <v>0</v>
      </c>
      <c r="J73" s="598">
        <f>SUM(I73:I75)</f>
        <v>0</v>
      </c>
      <c r="K73" s="595">
        <f>J73</f>
        <v>0</v>
      </c>
      <c r="L73" s="583">
        <f>J73</f>
        <v>0</v>
      </c>
    </row>
    <row r="74" spans="1:12" ht="24.75" customHeight="1" thickBot="1">
      <c r="A74" s="636"/>
      <c r="B74" s="361" t="s">
        <v>55</v>
      </c>
      <c r="C74" s="364" t="s">
        <v>85</v>
      </c>
      <c r="D74" s="251">
        <f>D33</f>
        <v>0</v>
      </c>
      <c r="E74" s="251">
        <f>E33</f>
        <v>0</v>
      </c>
      <c r="F74" s="251">
        <f>F33</f>
        <v>0</v>
      </c>
      <c r="G74" s="251">
        <f>G33</f>
        <v>0</v>
      </c>
      <c r="H74" s="251">
        <f>H33</f>
        <v>0</v>
      </c>
      <c r="I74" s="382">
        <f>SUM(D74:H74)</f>
        <v>0</v>
      </c>
      <c r="J74" s="599"/>
      <c r="K74" s="596"/>
      <c r="L74" s="584"/>
    </row>
    <row r="75" spans="1:12" ht="25.5" customHeight="1" thickBot="1">
      <c r="A75" s="637"/>
      <c r="B75" s="362" t="s">
        <v>124</v>
      </c>
      <c r="C75" s="365" t="s">
        <v>125</v>
      </c>
      <c r="D75" s="252">
        <f>D45</f>
        <v>0</v>
      </c>
      <c r="E75" s="252">
        <f>E45</f>
        <v>0</v>
      </c>
      <c r="F75" s="252">
        <f>F45</f>
        <v>0</v>
      </c>
      <c r="G75" s="252">
        <f>G45</f>
        <v>0</v>
      </c>
      <c r="H75" s="252">
        <f>H45</f>
        <v>0</v>
      </c>
      <c r="I75" s="253">
        <f>SUM(D75:H75)</f>
        <v>0</v>
      </c>
      <c r="J75" s="600"/>
      <c r="K75" s="597"/>
      <c r="L75" s="585"/>
    </row>
    <row r="76" spans="1:12" ht="9" customHeight="1">
      <c r="A76" s="33"/>
      <c r="B76" s="168"/>
      <c r="C76" s="46"/>
      <c r="D76" s="3"/>
      <c r="E76" s="3"/>
      <c r="F76" s="3"/>
      <c r="G76" s="3"/>
      <c r="H76" s="3"/>
      <c r="I76" s="3"/>
      <c r="J76" s="3"/>
      <c r="K76" s="12"/>
      <c r="L76" s="11"/>
    </row>
    <row r="77" spans="1:12" ht="9" customHeight="1" thickBot="1">
      <c r="A77" s="33"/>
      <c r="B77" s="168"/>
      <c r="C77" s="46"/>
      <c r="D77" s="3"/>
      <c r="E77" s="3"/>
      <c r="F77" s="3"/>
      <c r="G77" s="3"/>
      <c r="H77" s="3"/>
      <c r="I77" s="3"/>
      <c r="J77" s="3"/>
      <c r="K77" s="12"/>
      <c r="L77" s="11"/>
    </row>
    <row r="78" spans="1:12" ht="19.5" customHeight="1" thickBot="1">
      <c r="A78" s="33"/>
      <c r="B78" s="168"/>
      <c r="C78" s="384" t="s">
        <v>213</v>
      </c>
      <c r="D78" s="3"/>
      <c r="E78" s="3"/>
      <c r="F78" s="3"/>
      <c r="G78" s="3"/>
      <c r="H78" s="3"/>
      <c r="I78" s="3"/>
      <c r="J78" s="3"/>
      <c r="K78" s="12"/>
      <c r="L78" s="11"/>
    </row>
    <row r="79" spans="1:12" ht="26.25" customHeight="1" thickBot="1">
      <c r="A79" s="571" t="s">
        <v>212</v>
      </c>
      <c r="B79" s="385"/>
      <c r="C79" s="386" t="s">
        <v>214</v>
      </c>
      <c r="D79" s="388"/>
      <c r="E79" s="388"/>
      <c r="F79" s="388"/>
      <c r="G79" s="388"/>
      <c r="H79" s="388"/>
      <c r="I79" s="24">
        <f>SUM(D79:H79)</f>
        <v>0</v>
      </c>
      <c r="J79" s="574">
        <f>SUM(I79:I81)</f>
        <v>0</v>
      </c>
      <c r="K79" s="577">
        <f>J79</f>
        <v>0</v>
      </c>
      <c r="L79" s="580">
        <f>J79</f>
        <v>0</v>
      </c>
    </row>
    <row r="80" spans="1:12" ht="25.5" customHeight="1" thickBot="1">
      <c r="A80" s="572"/>
      <c r="B80" s="385"/>
      <c r="C80" s="386" t="s">
        <v>215</v>
      </c>
      <c r="D80" s="388"/>
      <c r="E80" s="388"/>
      <c r="F80" s="388"/>
      <c r="G80" s="388"/>
      <c r="H80" s="388"/>
      <c r="I80" s="24">
        <f>SUM(D80:H80)</f>
        <v>0</v>
      </c>
      <c r="J80" s="575"/>
      <c r="K80" s="578"/>
      <c r="L80" s="581"/>
    </row>
    <row r="81" spans="1:12" ht="23.25" customHeight="1" thickBot="1">
      <c r="A81" s="573"/>
      <c r="B81" s="352"/>
      <c r="C81" s="387" t="s">
        <v>216</v>
      </c>
      <c r="D81" s="518"/>
      <c r="E81" s="518"/>
      <c r="F81" s="518"/>
      <c r="G81" s="518"/>
      <c r="H81" s="519"/>
      <c r="I81" s="377">
        <f>SUM(D81:H81)</f>
        <v>0</v>
      </c>
      <c r="J81" s="576"/>
      <c r="K81" s="579"/>
      <c r="L81" s="582"/>
    </row>
    <row r="82" spans="1:12" ht="12" customHeight="1" thickBot="1">
      <c r="A82" s="33"/>
      <c r="B82" s="168"/>
      <c r="C82" s="46"/>
      <c r="D82" s="3"/>
      <c r="E82" s="3"/>
      <c r="F82" s="3"/>
      <c r="G82" s="3"/>
      <c r="H82" s="3"/>
      <c r="I82" s="3"/>
      <c r="J82" s="3"/>
      <c r="K82" s="12"/>
      <c r="L82" s="11"/>
    </row>
    <row r="83" spans="1:12" ht="41.25" customHeight="1" thickBot="1">
      <c r="A83" s="41"/>
      <c r="B83" s="171"/>
      <c r="C83" s="47" t="s">
        <v>13</v>
      </c>
      <c r="D83" s="42"/>
      <c r="E83" s="42"/>
      <c r="F83" s="42"/>
      <c r="G83" s="42"/>
      <c r="H83" s="42"/>
      <c r="I83" s="42"/>
      <c r="J83" s="42"/>
      <c r="K83" s="43" t="s">
        <v>14</v>
      </c>
      <c r="L83" s="148" t="s">
        <v>48</v>
      </c>
    </row>
    <row r="84" spans="1:12" s="2" customFormat="1" ht="24" customHeight="1" thickBot="1">
      <c r="A84" s="44"/>
      <c r="B84" s="172"/>
      <c r="C84" s="45"/>
      <c r="D84" s="72">
        <f aca="true" t="shared" si="5" ref="D84:I84">D52+D55+D59+D61+D63+D67+D68+D69+D79+D80+D81</f>
        <v>0</v>
      </c>
      <c r="E84" s="72">
        <f t="shared" si="5"/>
        <v>0</v>
      </c>
      <c r="F84" s="72">
        <f t="shared" si="5"/>
        <v>0</v>
      </c>
      <c r="G84" s="72">
        <f t="shared" si="5"/>
        <v>0</v>
      </c>
      <c r="H84" s="72">
        <f t="shared" si="5"/>
        <v>0</v>
      </c>
      <c r="I84" s="72">
        <f t="shared" si="5"/>
        <v>0</v>
      </c>
      <c r="J84" s="72">
        <f>J52+J55+J59+J67+J79</f>
        <v>0</v>
      </c>
      <c r="K84" s="72">
        <f>K52+K55+K59+K67+K79</f>
        <v>0</v>
      </c>
      <c r="L84" s="149">
        <f>L52+L55+L59+L67+L79</f>
        <v>0</v>
      </c>
    </row>
    <row r="85" spans="3:12" ht="13.5" thickBot="1">
      <c r="C85" s="1"/>
      <c r="E85" s="5"/>
      <c r="F85" s="5"/>
      <c r="G85" s="5"/>
      <c r="H85" s="5"/>
      <c r="I85" s="5"/>
      <c r="J85" s="5"/>
      <c r="K85" s="5"/>
      <c r="L85" s="5"/>
    </row>
    <row r="86" spans="3:12" ht="27" customHeight="1" thickBot="1">
      <c r="C86" s="264" t="s">
        <v>163</v>
      </c>
      <c r="D86" s="265" t="s">
        <v>164</v>
      </c>
      <c r="E86" s="376"/>
      <c r="F86" s="117"/>
      <c r="G86" s="117"/>
      <c r="H86" s="117"/>
      <c r="I86" s="117"/>
      <c r="J86" s="117"/>
      <c r="K86" s="265" t="s">
        <v>211</v>
      </c>
      <c r="L86" s="376"/>
    </row>
    <row r="87" spans="3:12" ht="12.75">
      <c r="C87" s="1"/>
      <c r="E87" s="5"/>
      <c r="F87" s="5"/>
      <c r="G87" s="5"/>
      <c r="H87" s="5"/>
      <c r="I87" s="5"/>
      <c r="J87" s="5"/>
      <c r="K87" s="5"/>
      <c r="L87" s="5"/>
    </row>
    <row r="88" spans="3:12" ht="12.75">
      <c r="C88" s="1"/>
      <c r="E88" s="5"/>
      <c r="F88" s="5"/>
      <c r="G88" s="5"/>
      <c r="H88" s="5"/>
      <c r="I88" s="5"/>
      <c r="J88" s="5"/>
      <c r="K88" s="5"/>
      <c r="L88" s="5"/>
    </row>
    <row r="89" spans="3:13" ht="15.75" customHeight="1">
      <c r="C89" s="14" t="s">
        <v>3</v>
      </c>
      <c r="D89" s="487">
        <f>L84</f>
        <v>0</v>
      </c>
      <c r="E89" s="5"/>
      <c r="F89" s="5"/>
      <c r="G89" s="629"/>
      <c r="H89" s="629"/>
      <c r="I89" s="630"/>
      <c r="J89" s="630"/>
      <c r="K89" s="630"/>
      <c r="L89" s="192"/>
      <c r="M89" s="192"/>
    </row>
    <row r="90" spans="3:13" ht="15.75" customHeight="1">
      <c r="C90" s="15" t="s">
        <v>2</v>
      </c>
      <c r="D90" s="469">
        <f>J13+J18+J19+J20+J21+J22+J23+J26+J31+J36+J48+J59+J67+J79</f>
        <v>0</v>
      </c>
      <c r="F90" s="5"/>
      <c r="G90" s="630"/>
      <c r="H90" s="630"/>
      <c r="I90" s="630"/>
      <c r="J90" s="630"/>
      <c r="K90" s="630"/>
      <c r="L90" s="418"/>
      <c r="M90" s="192"/>
    </row>
    <row r="91" spans="3:13" ht="15.75" customHeight="1">
      <c r="C91" s="15" t="s">
        <v>4</v>
      </c>
      <c r="D91" s="469">
        <f>'Calculation  staff costs UNIMI '!$G$93</f>
        <v>0</v>
      </c>
      <c r="E91" s="5"/>
      <c r="F91" s="5"/>
      <c r="G91" s="630"/>
      <c r="H91" s="630"/>
      <c r="I91" s="630"/>
      <c r="J91" s="630"/>
      <c r="K91" s="630"/>
      <c r="L91" s="419"/>
      <c r="M91" s="192"/>
    </row>
    <row r="92" spans="3:12" ht="15.75" customHeight="1">
      <c r="C92" s="15" t="s">
        <v>6</v>
      </c>
      <c r="D92" s="469">
        <f>'Calculation depreciation UNIMI'!$F$21</f>
        <v>0</v>
      </c>
      <c r="E92" s="5"/>
      <c r="F92" s="5"/>
      <c r="G92" s="18"/>
      <c r="H92" s="18"/>
      <c r="I92" s="18"/>
      <c r="J92" s="18"/>
      <c r="K92" s="18"/>
      <c r="L92" s="5"/>
    </row>
    <row r="93" spans="3:12" ht="15.75" customHeight="1">
      <c r="C93" s="21" t="s">
        <v>239</v>
      </c>
      <c r="D93" s="469">
        <f>'Calculation  staff costs UNIMI '!$I$93</f>
        <v>0</v>
      </c>
      <c r="E93" s="5"/>
      <c r="F93" s="5"/>
      <c r="G93" s="18"/>
      <c r="H93" s="18"/>
      <c r="I93" s="18"/>
      <c r="J93" s="18"/>
      <c r="K93" s="18"/>
      <c r="L93" s="5"/>
    </row>
    <row r="94" spans="3:12" ht="15.75" customHeight="1">
      <c r="C94" s="21" t="s">
        <v>256</v>
      </c>
      <c r="D94" s="517"/>
      <c r="E94" s="5"/>
      <c r="F94" s="5"/>
      <c r="G94" s="18"/>
      <c r="H94" s="18"/>
      <c r="I94" s="18"/>
      <c r="J94" s="18"/>
      <c r="K94" s="18"/>
      <c r="L94" s="5"/>
    </row>
    <row r="95" spans="3:12" ht="15.75" customHeight="1">
      <c r="C95" s="19" t="s">
        <v>19</v>
      </c>
      <c r="D95" s="486">
        <f>L84*0.06</f>
        <v>0</v>
      </c>
      <c r="E95" s="5"/>
      <c r="F95" s="5"/>
      <c r="G95" s="20"/>
      <c r="H95" s="20"/>
      <c r="I95" s="5"/>
      <c r="J95" s="5"/>
      <c r="K95" s="5"/>
      <c r="L95" s="5"/>
    </row>
    <row r="96" spans="3:12" ht="15.75" customHeight="1" thickBot="1">
      <c r="C96" s="16" t="s">
        <v>1</v>
      </c>
      <c r="D96" s="17">
        <f>D89-D90-D91-D92-D93-D94-D95</f>
        <v>0</v>
      </c>
      <c r="E96" s="5"/>
      <c r="F96" s="5"/>
      <c r="G96" s="10" t="s">
        <v>270</v>
      </c>
      <c r="I96" s="5"/>
      <c r="J96" s="5"/>
      <c r="K96" s="5"/>
      <c r="L96" s="5"/>
    </row>
    <row r="97" spans="4:12" ht="13.5" thickTop="1">
      <c r="D97" s="4"/>
      <c r="E97" s="4"/>
      <c r="I97" s="4"/>
      <c r="J97" s="4"/>
      <c r="K97" s="4"/>
      <c r="L97" s="4"/>
    </row>
    <row r="98" ht="12.75">
      <c r="H98" s="10"/>
    </row>
    <row r="99" ht="13.5" thickBot="1"/>
    <row r="100" spans="2:9" ht="23.25" customHeight="1" thickBot="1">
      <c r="B100" s="55" t="s">
        <v>84</v>
      </c>
      <c r="C100" s="152" t="s">
        <v>151</v>
      </c>
      <c r="D100" s="141"/>
      <c r="E100" s="142"/>
      <c r="F100" s="143"/>
      <c r="G100" s="143"/>
      <c r="H100" s="143"/>
      <c r="I100" s="144"/>
    </row>
    <row r="101" ht="12.75">
      <c r="D101" s="22"/>
    </row>
    <row r="102" ht="13.5" thickBot="1">
      <c r="D102" s="22"/>
    </row>
    <row r="103" spans="2:9" ht="22.5" customHeight="1">
      <c r="B103" s="55" t="s">
        <v>83</v>
      </c>
      <c r="C103" s="631" t="s">
        <v>78</v>
      </c>
      <c r="D103" s="632"/>
      <c r="E103" s="132"/>
      <c r="F103" s="132"/>
      <c r="G103" s="132"/>
      <c r="H103" s="133"/>
      <c r="I103" s="133"/>
    </row>
    <row r="104" spans="3:4" ht="18" customHeight="1">
      <c r="C104" s="145" t="s">
        <v>77</v>
      </c>
      <c r="D104" s="146"/>
    </row>
    <row r="105" spans="3:4" ht="21" customHeight="1" thickBot="1">
      <c r="C105" s="160" t="s">
        <v>89</v>
      </c>
      <c r="D105" s="146"/>
    </row>
    <row r="106" spans="3:4" ht="18" customHeight="1">
      <c r="C106" s="162" t="s">
        <v>93</v>
      </c>
      <c r="D106" s="161"/>
    </row>
    <row r="107" spans="2:4" ht="33.75" customHeight="1" thickBot="1">
      <c r="B107" s="55"/>
      <c r="C107" s="620" t="s">
        <v>94</v>
      </c>
      <c r="D107" s="621"/>
    </row>
    <row r="108" spans="6:7" ht="12.75">
      <c r="F108" s="130"/>
      <c r="G108" s="131"/>
    </row>
    <row r="109" ht="51.75" customHeight="1">
      <c r="B109" s="55"/>
    </row>
    <row r="110" spans="2:4" ht="18">
      <c r="B110" s="520" t="s">
        <v>255</v>
      </c>
      <c r="C110" s="516" t="s">
        <v>254</v>
      </c>
      <c r="D110" s="511"/>
    </row>
    <row r="111" spans="2:4" ht="12.75">
      <c r="B111" s="56"/>
      <c r="C111" s="512" t="s">
        <v>249</v>
      </c>
      <c r="D111" s="513">
        <f>SUM(D112:D114)</f>
        <v>7948.11</v>
      </c>
    </row>
    <row r="112" spans="2:4" ht="12.75">
      <c r="B112" s="56"/>
      <c r="C112" s="514" t="s">
        <v>250</v>
      </c>
      <c r="D112" s="515">
        <v>1549.37</v>
      </c>
    </row>
    <row r="113" spans="2:4" ht="12.75">
      <c r="B113" s="56"/>
      <c r="C113" s="514" t="s">
        <v>251</v>
      </c>
      <c r="D113" s="515">
        <v>3199.37</v>
      </c>
    </row>
    <row r="114" spans="2:4" ht="12.75">
      <c r="B114" s="56"/>
      <c r="C114" s="514" t="s">
        <v>252</v>
      </c>
      <c r="D114" s="515">
        <v>3199.37</v>
      </c>
    </row>
    <row r="115" spans="2:4" ht="12.75">
      <c r="B115" s="56"/>
      <c r="C115" s="56"/>
      <c r="D115" s="56"/>
    </row>
    <row r="116" spans="2:4" ht="15">
      <c r="B116" s="56"/>
      <c r="C116" s="516" t="s">
        <v>253</v>
      </c>
      <c r="D116" s="511"/>
    </row>
    <row r="117" spans="2:4" ht="12.75">
      <c r="B117" s="56"/>
      <c r="C117" s="512" t="s">
        <v>249</v>
      </c>
      <c r="D117" s="513">
        <f>SUM(D118:D120)</f>
        <v>5624.07</v>
      </c>
    </row>
    <row r="118" spans="2:4" ht="12.75">
      <c r="B118" s="56"/>
      <c r="C118" s="514" t="s">
        <v>250</v>
      </c>
      <c r="D118" s="515">
        <v>774.69</v>
      </c>
    </row>
    <row r="119" spans="2:4" ht="12.75">
      <c r="B119" s="56"/>
      <c r="C119" s="514" t="s">
        <v>251</v>
      </c>
      <c r="D119" s="515">
        <v>2424.69</v>
      </c>
    </row>
    <row r="120" spans="2:4" ht="12.75">
      <c r="B120" s="56"/>
      <c r="C120" s="514" t="s">
        <v>252</v>
      </c>
      <c r="D120" s="515">
        <v>2424.69</v>
      </c>
    </row>
  </sheetData>
  <sheetProtection/>
  <protectedRanges>
    <protectedRange sqref="C91:E96 L90:L96 J31:K31 C54:C56 D54:D55 C51:D53 A58 C83:C90 D89:D90 E85:E89 F85:H88 L76:L88 F89:F96 H92:H96 G92:G95 A51:B57 A61:A62 B67:B69 E51:L55 I20:K30 A8:L8 I31:I33 L20:L33 C23:C27 C29:C33 I85:K85 I87:K96 I86:J86 B72:B96 A82:A96 A72:A80 C18:C21 C9:H16 D83:K84 A9:B33 H17 D24:H33 C76:K82 B59:B62 C57:L58 C62:L75 A34:L50 I9:L19 D59:J60 D61:L61 C59:C61" name="Intervallo1"/>
    <protectedRange sqref="G89:K91" name="Intervallo1_1"/>
    <protectedRange sqref="F1:I1 H5:I6 J1:J6 E1:E6 A2:D6 D1 A7:J7" name="Intervallo1_2"/>
    <protectedRange sqref="H3:I4" name="Intervallo1_1_2"/>
  </protectedRanges>
  <mergeCells count="57">
    <mergeCell ref="A11:A22"/>
    <mergeCell ref="B11:B17"/>
    <mergeCell ref="J13:J17"/>
    <mergeCell ref="J9:J10"/>
    <mergeCell ref="K11:K23"/>
    <mergeCell ref="J26:J28"/>
    <mergeCell ref="A8:B10"/>
    <mergeCell ref="B35:B44"/>
    <mergeCell ref="B58:B63"/>
    <mergeCell ref="B25:B28"/>
    <mergeCell ref="B30:B32"/>
    <mergeCell ref="A1:B5"/>
    <mergeCell ref="J3:L3"/>
    <mergeCell ref="D4:G4"/>
    <mergeCell ref="D1:L1"/>
    <mergeCell ref="J11:J12"/>
    <mergeCell ref="I9:I10"/>
    <mergeCell ref="A73:A75"/>
    <mergeCell ref="J48:J50"/>
    <mergeCell ref="A67:A69"/>
    <mergeCell ref="K67:K69"/>
    <mergeCell ref="J59:J63"/>
    <mergeCell ref="B54:B56"/>
    <mergeCell ref="A54:A56"/>
    <mergeCell ref="A25:A50"/>
    <mergeCell ref="A58:A63"/>
    <mergeCell ref="B47:B50"/>
    <mergeCell ref="C107:D107"/>
    <mergeCell ref="C55:C56"/>
    <mergeCell ref="K48:K50"/>
    <mergeCell ref="K31:K33"/>
    <mergeCell ref="J36:J45"/>
    <mergeCell ref="J67:J69"/>
    <mergeCell ref="G89:K91"/>
    <mergeCell ref="K36:K45"/>
    <mergeCell ref="C103:D103"/>
    <mergeCell ref="K59:K63"/>
    <mergeCell ref="L67:L69"/>
    <mergeCell ref="H2:I2"/>
    <mergeCell ref="H3:I3"/>
    <mergeCell ref="D5:G5"/>
    <mergeCell ref="H4:I4"/>
    <mergeCell ref="D3:G3"/>
    <mergeCell ref="J2:L2"/>
    <mergeCell ref="D2:G2"/>
    <mergeCell ref="L11:L23"/>
    <mergeCell ref="L59:L63"/>
    <mergeCell ref="A79:A81"/>
    <mergeCell ref="J79:J81"/>
    <mergeCell ref="K79:K81"/>
    <mergeCell ref="L79:L81"/>
    <mergeCell ref="L73:L75"/>
    <mergeCell ref="L26:L50"/>
    <mergeCell ref="J31:J33"/>
    <mergeCell ref="K26:K28"/>
    <mergeCell ref="K73:K75"/>
    <mergeCell ref="J73:J75"/>
  </mergeCells>
  <hyperlinks>
    <hyperlink ref="C104" r:id="rId1" display="http://www.unimi.it/ricerca/finanziamenti_nazionali/3527.htm"/>
  </hyperlinks>
  <printOptions/>
  <pageMargins left="0" right="0" top="0" bottom="0" header="0.5118110236220472" footer="0.5118110236220472"/>
  <pageSetup fitToWidth="0" horizontalDpi="600" verticalDpi="600" orientation="landscape" paperSize="9" scale="48" r:id="rId5"/>
  <rowBreaks count="1" manualBreakCount="1">
    <brk id="56" max="11" man="1"/>
  </rowBreaks>
  <drawing r:id="rId4"/>
  <legacyDrawing r:id="rId3"/>
</worksheet>
</file>

<file path=xl/worksheets/sheet3.xml><?xml version="1.0" encoding="utf-8"?>
<worksheet xmlns="http://schemas.openxmlformats.org/spreadsheetml/2006/main" xmlns:r="http://schemas.openxmlformats.org/officeDocument/2006/relationships">
  <sheetPr>
    <tabColor theme="3" tint="0.39998000860214233"/>
  </sheetPr>
  <dimension ref="A3:N28"/>
  <sheetViews>
    <sheetView zoomScale="90" zoomScaleNormal="90" zoomScalePageLayoutView="0" workbookViewId="0" topLeftCell="A4">
      <selection activeCell="I6" sqref="I6"/>
    </sheetView>
  </sheetViews>
  <sheetFormatPr defaultColWidth="9.140625" defaultRowHeight="12.75"/>
  <cols>
    <col min="1" max="1" width="6.57421875" style="391" customWidth="1"/>
    <col min="2" max="2" width="15.7109375" style="49" customWidth="1"/>
    <col min="3" max="3" width="9.57421875" style="49" customWidth="1"/>
    <col min="4" max="4" width="14.7109375" style="49" customWidth="1"/>
    <col min="5" max="5" width="16.28125" style="49" customWidth="1"/>
    <col min="6" max="6" width="16.140625" style="49" customWidth="1"/>
    <col min="7" max="7" width="15.7109375" style="49" customWidth="1"/>
    <col min="8" max="8" width="14.8515625" style="49" customWidth="1"/>
    <col min="9" max="9" width="14.00390625" style="49" customWidth="1"/>
    <col min="10" max="10" width="12.8515625" style="49" customWidth="1"/>
    <col min="11" max="11" width="18.7109375" style="49" customWidth="1"/>
    <col min="12" max="12" width="17.421875" style="49" customWidth="1"/>
    <col min="13" max="13" width="16.7109375" style="49" customWidth="1"/>
    <col min="14" max="14" width="16.57421875" style="49" customWidth="1"/>
    <col min="15" max="16384" width="9.140625" style="49" customWidth="1"/>
  </cols>
  <sheetData>
    <row r="2" ht="13.5" thickBot="1"/>
    <row r="3" spans="2:14" ht="39.75" customHeight="1" thickBot="1">
      <c r="B3" s="703" t="s">
        <v>88</v>
      </c>
      <c r="C3" s="704"/>
      <c r="D3" s="704"/>
      <c r="E3" s="704"/>
      <c r="F3" s="704"/>
      <c r="G3" s="704"/>
      <c r="H3" s="704"/>
      <c r="I3" s="704"/>
      <c r="J3" s="704"/>
      <c r="K3" s="704"/>
      <c r="L3" s="704"/>
      <c r="M3" s="704"/>
      <c r="N3" s="705"/>
    </row>
    <row r="4" spans="2:14" ht="32.25" customHeight="1" thickBot="1">
      <c r="B4" s="50"/>
      <c r="C4" s="51"/>
      <c r="D4" s="52" t="s">
        <v>21</v>
      </c>
      <c r="E4" s="52" t="s">
        <v>22</v>
      </c>
      <c r="F4" s="52" t="s">
        <v>23</v>
      </c>
      <c r="G4" s="52" t="s">
        <v>24</v>
      </c>
      <c r="H4" s="52" t="s">
        <v>25</v>
      </c>
      <c r="I4" s="52" t="s">
        <v>26</v>
      </c>
      <c r="J4" s="52" t="s">
        <v>27</v>
      </c>
      <c r="K4" s="52" t="s">
        <v>28</v>
      </c>
      <c r="L4" s="52" t="s">
        <v>29</v>
      </c>
      <c r="M4" s="52" t="s">
        <v>30</v>
      </c>
      <c r="N4" s="52" t="s">
        <v>31</v>
      </c>
    </row>
    <row r="5" spans="2:14" ht="81" customHeight="1" thickBot="1">
      <c r="B5" s="53" t="s">
        <v>32</v>
      </c>
      <c r="C5" s="54" t="s">
        <v>33</v>
      </c>
      <c r="D5" s="53" t="s">
        <v>248</v>
      </c>
      <c r="E5" s="53" t="s">
        <v>34</v>
      </c>
      <c r="F5" s="53" t="s">
        <v>35</v>
      </c>
      <c r="G5" s="53" t="s">
        <v>36</v>
      </c>
      <c r="H5" s="53" t="s">
        <v>37</v>
      </c>
      <c r="I5" s="53" t="s">
        <v>38</v>
      </c>
      <c r="J5" s="53" t="s">
        <v>39</v>
      </c>
      <c r="K5" s="53" t="s">
        <v>40</v>
      </c>
      <c r="L5" s="53" t="s">
        <v>41</v>
      </c>
      <c r="M5" s="53" t="s">
        <v>42</v>
      </c>
      <c r="N5" s="53" t="s">
        <v>43</v>
      </c>
    </row>
    <row r="6" spans="1:14" ht="24.75" customHeight="1">
      <c r="A6" s="392">
        <v>1</v>
      </c>
      <c r="B6" s="119" t="s">
        <v>44</v>
      </c>
      <c r="C6" s="119" t="s">
        <v>45</v>
      </c>
      <c r="D6" s="120">
        <f>'UNIMI  '!$L$11</f>
        <v>0</v>
      </c>
      <c r="E6" s="120">
        <f>'UNIMI  '!$L$26</f>
        <v>0</v>
      </c>
      <c r="F6" s="120">
        <f>'UNIMI  '!$L$59</f>
        <v>0</v>
      </c>
      <c r="G6" s="120">
        <f>'UNIMI  '!$L$67</f>
        <v>0</v>
      </c>
      <c r="H6" s="120">
        <f>'UNIMI  '!$L$73</f>
        <v>0</v>
      </c>
      <c r="I6" s="120">
        <f>(D6+E6-H6)*25%</f>
        <v>0</v>
      </c>
      <c r="J6" s="120">
        <f>'UNIMI  '!$L$79</f>
        <v>0</v>
      </c>
      <c r="K6" s="120">
        <f>D6+E6+F6+G6+I6+J6</f>
        <v>0</v>
      </c>
      <c r="L6" s="121">
        <v>1</v>
      </c>
      <c r="M6" s="120">
        <f>K6*L6</f>
        <v>0</v>
      </c>
      <c r="N6" s="120">
        <f>M6</f>
        <v>0</v>
      </c>
    </row>
    <row r="7" spans="1:14" ht="24.75" customHeight="1">
      <c r="A7" s="392">
        <v>2</v>
      </c>
      <c r="B7" s="122"/>
      <c r="C7" s="122"/>
      <c r="D7" s="123"/>
      <c r="E7" s="123"/>
      <c r="F7" s="123"/>
      <c r="G7" s="123"/>
      <c r="H7" s="123"/>
      <c r="I7" s="124">
        <f aca="true" t="shared" si="0" ref="I7:I27">(D7+E7-H7)*25%</f>
        <v>0</v>
      </c>
      <c r="J7" s="123"/>
      <c r="K7" s="124">
        <f aca="true" t="shared" si="1" ref="K7:K27">D7+E7+F7+G7+I7+J7</f>
        <v>0</v>
      </c>
      <c r="L7" s="125">
        <v>1</v>
      </c>
      <c r="M7" s="124">
        <f aca="true" t="shared" si="2" ref="M7:M27">K7*L7</f>
        <v>0</v>
      </c>
      <c r="N7" s="126">
        <f aca="true" t="shared" si="3" ref="N7:N27">M7</f>
        <v>0</v>
      </c>
    </row>
    <row r="8" spans="1:14" ht="24.75" customHeight="1">
      <c r="A8" s="392">
        <v>3</v>
      </c>
      <c r="B8" s="122"/>
      <c r="C8" s="122"/>
      <c r="D8" s="123"/>
      <c r="E8" s="123"/>
      <c r="F8" s="123"/>
      <c r="G8" s="123"/>
      <c r="H8" s="123"/>
      <c r="I8" s="124">
        <f t="shared" si="0"/>
        <v>0</v>
      </c>
      <c r="J8" s="123"/>
      <c r="K8" s="124">
        <f t="shared" si="1"/>
        <v>0</v>
      </c>
      <c r="L8" s="125">
        <v>1</v>
      </c>
      <c r="M8" s="124">
        <f t="shared" si="2"/>
        <v>0</v>
      </c>
      <c r="N8" s="126">
        <f t="shared" si="3"/>
        <v>0</v>
      </c>
    </row>
    <row r="9" spans="1:14" ht="24.75" customHeight="1">
      <c r="A9" s="392">
        <v>4</v>
      </c>
      <c r="B9" s="122"/>
      <c r="C9" s="122"/>
      <c r="D9" s="123"/>
      <c r="E9" s="123"/>
      <c r="F9" s="123"/>
      <c r="G9" s="123"/>
      <c r="H9" s="123"/>
      <c r="I9" s="124">
        <f t="shared" si="0"/>
        <v>0</v>
      </c>
      <c r="J9" s="123"/>
      <c r="K9" s="124">
        <f t="shared" si="1"/>
        <v>0</v>
      </c>
      <c r="L9" s="125">
        <v>1</v>
      </c>
      <c r="M9" s="124">
        <f t="shared" si="2"/>
        <v>0</v>
      </c>
      <c r="N9" s="126">
        <f t="shared" si="3"/>
        <v>0</v>
      </c>
    </row>
    <row r="10" spans="1:14" ht="24.75" customHeight="1">
      <c r="A10" s="392">
        <v>5</v>
      </c>
      <c r="B10" s="122"/>
      <c r="C10" s="122"/>
      <c r="D10" s="123"/>
      <c r="E10" s="123"/>
      <c r="F10" s="123"/>
      <c r="G10" s="123"/>
      <c r="H10" s="123"/>
      <c r="I10" s="124">
        <f t="shared" si="0"/>
        <v>0</v>
      </c>
      <c r="J10" s="123"/>
      <c r="K10" s="124">
        <f t="shared" si="1"/>
        <v>0</v>
      </c>
      <c r="L10" s="125">
        <v>1</v>
      </c>
      <c r="M10" s="124">
        <f t="shared" si="2"/>
        <v>0</v>
      </c>
      <c r="N10" s="126">
        <f t="shared" si="3"/>
        <v>0</v>
      </c>
    </row>
    <row r="11" spans="1:14" ht="24.75" customHeight="1">
      <c r="A11" s="392">
        <v>6</v>
      </c>
      <c r="B11" s="122"/>
      <c r="C11" s="122"/>
      <c r="D11" s="123"/>
      <c r="E11" s="123"/>
      <c r="F11" s="123"/>
      <c r="G11" s="123"/>
      <c r="H11" s="123"/>
      <c r="I11" s="124">
        <f t="shared" si="0"/>
        <v>0</v>
      </c>
      <c r="J11" s="123"/>
      <c r="K11" s="124">
        <f t="shared" si="1"/>
        <v>0</v>
      </c>
      <c r="L11" s="125">
        <v>1</v>
      </c>
      <c r="M11" s="124">
        <f t="shared" si="2"/>
        <v>0</v>
      </c>
      <c r="N11" s="126">
        <f t="shared" si="3"/>
        <v>0</v>
      </c>
    </row>
    <row r="12" spans="1:14" ht="24.75" customHeight="1">
      <c r="A12" s="392">
        <v>7</v>
      </c>
      <c r="B12" s="122"/>
      <c r="C12" s="122"/>
      <c r="D12" s="123"/>
      <c r="E12" s="123"/>
      <c r="F12" s="123"/>
      <c r="G12" s="123"/>
      <c r="H12" s="123"/>
      <c r="I12" s="124">
        <f t="shared" si="0"/>
        <v>0</v>
      </c>
      <c r="J12" s="123"/>
      <c r="K12" s="124">
        <f t="shared" si="1"/>
        <v>0</v>
      </c>
      <c r="L12" s="125">
        <v>1</v>
      </c>
      <c r="M12" s="124">
        <f t="shared" si="2"/>
        <v>0</v>
      </c>
      <c r="N12" s="126">
        <f t="shared" si="3"/>
        <v>0</v>
      </c>
    </row>
    <row r="13" spans="1:14" ht="24.75" customHeight="1">
      <c r="A13" s="392">
        <v>8</v>
      </c>
      <c r="B13" s="122"/>
      <c r="C13" s="122"/>
      <c r="D13" s="123"/>
      <c r="E13" s="123"/>
      <c r="F13" s="123"/>
      <c r="G13" s="123"/>
      <c r="H13" s="123"/>
      <c r="I13" s="124">
        <f t="shared" si="0"/>
        <v>0</v>
      </c>
      <c r="J13" s="123"/>
      <c r="K13" s="124">
        <f t="shared" si="1"/>
        <v>0</v>
      </c>
      <c r="L13" s="125">
        <v>1</v>
      </c>
      <c r="M13" s="124">
        <f t="shared" si="2"/>
        <v>0</v>
      </c>
      <c r="N13" s="126">
        <f t="shared" si="3"/>
        <v>0</v>
      </c>
    </row>
    <row r="14" spans="1:14" ht="24.75" customHeight="1">
      <c r="A14" s="392">
        <v>9</v>
      </c>
      <c r="B14" s="122"/>
      <c r="C14" s="122"/>
      <c r="D14" s="123"/>
      <c r="E14" s="123"/>
      <c r="F14" s="123"/>
      <c r="G14" s="123"/>
      <c r="H14" s="123"/>
      <c r="I14" s="124">
        <f t="shared" si="0"/>
        <v>0</v>
      </c>
      <c r="J14" s="123"/>
      <c r="K14" s="124">
        <f t="shared" si="1"/>
        <v>0</v>
      </c>
      <c r="L14" s="125">
        <v>1</v>
      </c>
      <c r="M14" s="124">
        <f t="shared" si="2"/>
        <v>0</v>
      </c>
      <c r="N14" s="126">
        <f t="shared" si="3"/>
        <v>0</v>
      </c>
    </row>
    <row r="15" spans="1:14" ht="24.75" customHeight="1">
      <c r="A15" s="392">
        <v>10</v>
      </c>
      <c r="B15" s="122"/>
      <c r="C15" s="122"/>
      <c r="D15" s="123"/>
      <c r="E15" s="123"/>
      <c r="F15" s="123"/>
      <c r="G15" s="123"/>
      <c r="H15" s="123"/>
      <c r="I15" s="124">
        <f t="shared" si="0"/>
        <v>0</v>
      </c>
      <c r="J15" s="123"/>
      <c r="K15" s="124">
        <f t="shared" si="1"/>
        <v>0</v>
      </c>
      <c r="L15" s="125">
        <v>1</v>
      </c>
      <c r="M15" s="124">
        <f t="shared" si="2"/>
        <v>0</v>
      </c>
      <c r="N15" s="126">
        <f t="shared" si="3"/>
        <v>0</v>
      </c>
    </row>
    <row r="16" spans="1:14" ht="24.75" customHeight="1">
      <c r="A16" s="392">
        <v>11</v>
      </c>
      <c r="B16" s="122"/>
      <c r="C16" s="122"/>
      <c r="D16" s="123"/>
      <c r="E16" s="123"/>
      <c r="F16" s="123"/>
      <c r="G16" s="123"/>
      <c r="H16" s="123"/>
      <c r="I16" s="124">
        <f t="shared" si="0"/>
        <v>0</v>
      </c>
      <c r="J16" s="123"/>
      <c r="K16" s="124">
        <f t="shared" si="1"/>
        <v>0</v>
      </c>
      <c r="L16" s="125">
        <v>1</v>
      </c>
      <c r="M16" s="124">
        <f t="shared" si="2"/>
        <v>0</v>
      </c>
      <c r="N16" s="126">
        <f t="shared" si="3"/>
        <v>0</v>
      </c>
    </row>
    <row r="17" spans="1:14" ht="24.75" customHeight="1">
      <c r="A17" s="392">
        <v>12</v>
      </c>
      <c r="B17" s="122"/>
      <c r="C17" s="122"/>
      <c r="D17" s="123"/>
      <c r="E17" s="123"/>
      <c r="F17" s="123"/>
      <c r="G17" s="123"/>
      <c r="H17" s="123"/>
      <c r="I17" s="124">
        <f t="shared" si="0"/>
        <v>0</v>
      </c>
      <c r="J17" s="123"/>
      <c r="K17" s="124">
        <f t="shared" si="1"/>
        <v>0</v>
      </c>
      <c r="L17" s="125">
        <v>1</v>
      </c>
      <c r="M17" s="124">
        <f t="shared" si="2"/>
        <v>0</v>
      </c>
      <c r="N17" s="126">
        <f t="shared" si="3"/>
        <v>0</v>
      </c>
    </row>
    <row r="18" spans="1:14" ht="24.75" customHeight="1">
      <c r="A18" s="392">
        <v>13</v>
      </c>
      <c r="B18" s="122"/>
      <c r="C18" s="122"/>
      <c r="D18" s="123"/>
      <c r="E18" s="123"/>
      <c r="F18" s="123"/>
      <c r="G18" s="123"/>
      <c r="H18" s="123"/>
      <c r="I18" s="124">
        <f t="shared" si="0"/>
        <v>0</v>
      </c>
      <c r="J18" s="123"/>
      <c r="K18" s="124">
        <f t="shared" si="1"/>
        <v>0</v>
      </c>
      <c r="L18" s="125">
        <v>1</v>
      </c>
      <c r="M18" s="124">
        <f t="shared" si="2"/>
        <v>0</v>
      </c>
      <c r="N18" s="126">
        <f t="shared" si="3"/>
        <v>0</v>
      </c>
    </row>
    <row r="19" spans="1:14" ht="24.75" customHeight="1">
      <c r="A19" s="392">
        <v>14</v>
      </c>
      <c r="B19" s="122"/>
      <c r="C19" s="122"/>
      <c r="D19" s="123"/>
      <c r="E19" s="123"/>
      <c r="F19" s="123"/>
      <c r="G19" s="123"/>
      <c r="H19" s="123"/>
      <c r="I19" s="124">
        <f t="shared" si="0"/>
        <v>0</v>
      </c>
      <c r="J19" s="123"/>
      <c r="K19" s="124">
        <f t="shared" si="1"/>
        <v>0</v>
      </c>
      <c r="L19" s="125">
        <v>1</v>
      </c>
      <c r="M19" s="124">
        <f t="shared" si="2"/>
        <v>0</v>
      </c>
      <c r="N19" s="126">
        <f t="shared" si="3"/>
        <v>0</v>
      </c>
    </row>
    <row r="20" spans="1:14" ht="24.75" customHeight="1">
      <c r="A20" s="392">
        <v>15</v>
      </c>
      <c r="B20" s="122"/>
      <c r="C20" s="122"/>
      <c r="D20" s="123"/>
      <c r="E20" s="123"/>
      <c r="F20" s="123"/>
      <c r="G20" s="123"/>
      <c r="H20" s="123"/>
      <c r="I20" s="124">
        <f t="shared" si="0"/>
        <v>0</v>
      </c>
      <c r="J20" s="123"/>
      <c r="K20" s="124">
        <f t="shared" si="1"/>
        <v>0</v>
      </c>
      <c r="L20" s="125">
        <v>1</v>
      </c>
      <c r="M20" s="124">
        <f t="shared" si="2"/>
        <v>0</v>
      </c>
      <c r="N20" s="126">
        <f t="shared" si="3"/>
        <v>0</v>
      </c>
    </row>
    <row r="21" spans="1:14" ht="24.75" customHeight="1">
      <c r="A21" s="392">
        <v>16</v>
      </c>
      <c r="B21" s="122"/>
      <c r="C21" s="122"/>
      <c r="D21" s="123"/>
      <c r="E21" s="123"/>
      <c r="F21" s="123"/>
      <c r="G21" s="123"/>
      <c r="H21" s="123"/>
      <c r="I21" s="124">
        <f t="shared" si="0"/>
        <v>0</v>
      </c>
      <c r="J21" s="123"/>
      <c r="K21" s="124">
        <f t="shared" si="1"/>
        <v>0</v>
      </c>
      <c r="L21" s="125">
        <v>1</v>
      </c>
      <c r="M21" s="124">
        <f t="shared" si="2"/>
        <v>0</v>
      </c>
      <c r="N21" s="126">
        <f t="shared" si="3"/>
        <v>0</v>
      </c>
    </row>
    <row r="22" spans="1:14" ht="24.75" customHeight="1">
      <c r="A22" s="392">
        <v>17</v>
      </c>
      <c r="B22" s="122"/>
      <c r="C22" s="122"/>
      <c r="D22" s="123"/>
      <c r="E22" s="123"/>
      <c r="F22" s="123"/>
      <c r="G22" s="123"/>
      <c r="H22" s="123"/>
      <c r="I22" s="124">
        <f t="shared" si="0"/>
        <v>0</v>
      </c>
      <c r="J22" s="123"/>
      <c r="K22" s="124">
        <f t="shared" si="1"/>
        <v>0</v>
      </c>
      <c r="L22" s="125">
        <v>1</v>
      </c>
      <c r="M22" s="124">
        <f t="shared" si="2"/>
        <v>0</v>
      </c>
      <c r="N22" s="126">
        <f t="shared" si="3"/>
        <v>0</v>
      </c>
    </row>
    <row r="23" spans="1:14" ht="24.75" customHeight="1">
      <c r="A23" s="392">
        <v>18</v>
      </c>
      <c r="B23" s="122"/>
      <c r="C23" s="122"/>
      <c r="D23" s="123"/>
      <c r="E23" s="123"/>
      <c r="F23" s="123"/>
      <c r="G23" s="123"/>
      <c r="H23" s="123"/>
      <c r="I23" s="124">
        <f t="shared" si="0"/>
        <v>0</v>
      </c>
      <c r="J23" s="123"/>
      <c r="K23" s="124">
        <f t="shared" si="1"/>
        <v>0</v>
      </c>
      <c r="L23" s="125">
        <v>1</v>
      </c>
      <c r="M23" s="124">
        <f t="shared" si="2"/>
        <v>0</v>
      </c>
      <c r="N23" s="126">
        <f t="shared" si="3"/>
        <v>0</v>
      </c>
    </row>
    <row r="24" spans="1:14" ht="24.75" customHeight="1">
      <c r="A24" s="392">
        <v>19</v>
      </c>
      <c r="B24" s="122"/>
      <c r="C24" s="122"/>
      <c r="D24" s="123"/>
      <c r="E24" s="123"/>
      <c r="F24" s="123"/>
      <c r="G24" s="123"/>
      <c r="H24" s="123"/>
      <c r="I24" s="124">
        <f t="shared" si="0"/>
        <v>0</v>
      </c>
      <c r="J24" s="123"/>
      <c r="K24" s="124">
        <f t="shared" si="1"/>
        <v>0</v>
      </c>
      <c r="L24" s="125">
        <v>1</v>
      </c>
      <c r="M24" s="124">
        <f t="shared" si="2"/>
        <v>0</v>
      </c>
      <c r="N24" s="126">
        <f t="shared" si="3"/>
        <v>0</v>
      </c>
    </row>
    <row r="25" spans="1:14" ht="24.75" customHeight="1">
      <c r="A25" s="392">
        <v>20</v>
      </c>
      <c r="B25" s="122"/>
      <c r="C25" s="122"/>
      <c r="D25" s="123"/>
      <c r="E25" s="123"/>
      <c r="F25" s="123"/>
      <c r="G25" s="123"/>
      <c r="H25" s="123"/>
      <c r="I25" s="124">
        <f t="shared" si="0"/>
        <v>0</v>
      </c>
      <c r="J25" s="123"/>
      <c r="K25" s="124">
        <f t="shared" si="1"/>
        <v>0</v>
      </c>
      <c r="L25" s="125">
        <v>1</v>
      </c>
      <c r="M25" s="124">
        <f t="shared" si="2"/>
        <v>0</v>
      </c>
      <c r="N25" s="126">
        <f t="shared" si="3"/>
        <v>0</v>
      </c>
    </row>
    <row r="26" spans="1:14" ht="24.75" customHeight="1">
      <c r="A26" s="392">
        <v>21</v>
      </c>
      <c r="B26" s="122"/>
      <c r="C26" s="122"/>
      <c r="D26" s="123"/>
      <c r="E26" s="123"/>
      <c r="F26" s="123"/>
      <c r="G26" s="123"/>
      <c r="H26" s="123"/>
      <c r="I26" s="124">
        <f t="shared" si="0"/>
        <v>0</v>
      </c>
      <c r="J26" s="123"/>
      <c r="K26" s="124">
        <f t="shared" si="1"/>
        <v>0</v>
      </c>
      <c r="L26" s="125">
        <v>1</v>
      </c>
      <c r="M26" s="124">
        <f t="shared" si="2"/>
        <v>0</v>
      </c>
      <c r="N26" s="126">
        <f t="shared" si="3"/>
        <v>0</v>
      </c>
    </row>
    <row r="27" spans="1:14" ht="24.75" customHeight="1" thickBot="1">
      <c r="A27" s="392">
        <v>22</v>
      </c>
      <c r="B27" s="122"/>
      <c r="C27" s="122"/>
      <c r="D27" s="123"/>
      <c r="E27" s="123"/>
      <c r="F27" s="123"/>
      <c r="G27" s="123"/>
      <c r="H27" s="123"/>
      <c r="I27" s="124">
        <f t="shared" si="0"/>
        <v>0</v>
      </c>
      <c r="J27" s="123"/>
      <c r="K27" s="124">
        <f t="shared" si="1"/>
        <v>0</v>
      </c>
      <c r="L27" s="127">
        <v>1</v>
      </c>
      <c r="M27" s="124">
        <f t="shared" si="2"/>
        <v>0</v>
      </c>
      <c r="N27" s="126">
        <f t="shared" si="3"/>
        <v>0</v>
      </c>
    </row>
    <row r="28" spans="2:14" ht="24.75" customHeight="1" thickBot="1">
      <c r="B28" s="57" t="s">
        <v>46</v>
      </c>
      <c r="C28" s="57"/>
      <c r="D28" s="115">
        <f aca="true" t="shared" si="4" ref="D28:K28">SUM(D6:D27)</f>
        <v>0</v>
      </c>
      <c r="E28" s="115">
        <f t="shared" si="4"/>
        <v>0</v>
      </c>
      <c r="F28" s="115">
        <f t="shared" si="4"/>
        <v>0</v>
      </c>
      <c r="G28" s="115">
        <f t="shared" si="4"/>
        <v>0</v>
      </c>
      <c r="H28" s="115">
        <f t="shared" si="4"/>
        <v>0</v>
      </c>
      <c r="I28" s="115">
        <f t="shared" si="4"/>
        <v>0</v>
      </c>
      <c r="J28" s="115">
        <f t="shared" si="4"/>
        <v>0</v>
      </c>
      <c r="K28" s="115">
        <f t="shared" si="4"/>
        <v>0</v>
      </c>
      <c r="L28" s="57">
        <v>1</v>
      </c>
      <c r="M28" s="115">
        <f>SUM(M6:M27)</f>
        <v>0</v>
      </c>
      <c r="N28" s="147">
        <f>SUM(N6:N27)</f>
        <v>0</v>
      </c>
    </row>
  </sheetData>
  <sheetProtection/>
  <protectedRanges>
    <protectedRange sqref="L24:L27 B7:J27 N7:N27" name="Intervallo1"/>
  </protectedRanges>
  <mergeCells count="1">
    <mergeCell ref="B3:N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5" tint="-0.24997000396251678"/>
  </sheetPr>
  <dimension ref="A1:T22"/>
  <sheetViews>
    <sheetView zoomScalePageLayoutView="0" workbookViewId="0" topLeftCell="A9">
      <selection activeCell="H29" sqref="H29"/>
    </sheetView>
  </sheetViews>
  <sheetFormatPr defaultColWidth="11.421875" defaultRowHeight="12.75"/>
  <cols>
    <col min="1" max="1" width="6.7109375" style="0" customWidth="1"/>
    <col min="2" max="2" width="28.140625" style="0" customWidth="1"/>
    <col min="3" max="3" width="12.7109375" style="0" customWidth="1"/>
    <col min="4" max="4" width="6.00390625" style="0" customWidth="1"/>
    <col min="5" max="5" width="5.57421875" style="0" customWidth="1"/>
    <col min="6" max="6" width="5.28125" style="0" customWidth="1"/>
    <col min="7" max="7" width="5.140625" style="0" customWidth="1"/>
    <col min="8" max="8" width="5.28125" style="0" customWidth="1"/>
    <col min="9" max="9" width="7.00390625" style="0" customWidth="1"/>
    <col min="10" max="10" width="13.28125" style="0" customWidth="1"/>
    <col min="11" max="11" width="13.140625" style="0" customWidth="1"/>
    <col min="12" max="13" width="14.140625" style="0" customWidth="1"/>
    <col min="14" max="14" width="15.140625" style="0" customWidth="1"/>
    <col min="15" max="16" width="14.140625" style="0" customWidth="1"/>
    <col min="17" max="17" width="15.28125" style="0" customWidth="1"/>
    <col min="18" max="19" width="14.140625" style="0" customWidth="1"/>
  </cols>
  <sheetData>
    <row r="1" ht="26.25">
      <c r="A1" s="173" t="s">
        <v>100</v>
      </c>
    </row>
    <row r="2" spans="5:9" ht="12.75">
      <c r="E2" s="706"/>
      <c r="F2" s="706"/>
      <c r="G2" s="706"/>
      <c r="H2" s="706"/>
      <c r="I2" s="706"/>
    </row>
    <row r="3" spans="2:15" ht="20.25" customHeight="1">
      <c r="B3" s="366" t="s">
        <v>206</v>
      </c>
      <c r="C3" s="367"/>
      <c r="D3" s="174"/>
      <c r="E3" s="707" t="s">
        <v>101</v>
      </c>
      <c r="F3" s="708"/>
      <c r="G3" s="708"/>
      <c r="H3" s="708"/>
      <c r="I3" s="708"/>
      <c r="J3" s="243">
        <f>'UNIMI  '!$D$5</f>
        <v>0</v>
      </c>
      <c r="O3" s="175">
        <v>0.25</v>
      </c>
    </row>
    <row r="4" spans="4:10" ht="15.75" customHeight="1">
      <c r="D4" s="174"/>
      <c r="E4" s="707" t="s">
        <v>102</v>
      </c>
      <c r="F4" s="708"/>
      <c r="G4" s="708"/>
      <c r="H4" s="708"/>
      <c r="I4" s="708"/>
      <c r="J4" s="243"/>
    </row>
    <row r="5" spans="4:17" ht="17.25" customHeight="1">
      <c r="D5" s="174"/>
      <c r="E5" s="174"/>
      <c r="F5" s="191"/>
      <c r="G5" s="191"/>
      <c r="H5" s="191"/>
      <c r="I5" s="191"/>
      <c r="J5" s="174"/>
      <c r="L5" s="708" t="s">
        <v>103</v>
      </c>
      <c r="M5" s="708"/>
      <c r="N5" s="708"/>
      <c r="O5" s="244">
        <v>1</v>
      </c>
      <c r="P5" s="245" t="s">
        <v>104</v>
      </c>
      <c r="Q5" s="245"/>
    </row>
    <row r="6" spans="4:16" ht="12.75">
      <c r="D6" s="192"/>
      <c r="E6" s="192"/>
      <c r="F6" s="192"/>
      <c r="G6" s="192"/>
      <c r="H6" s="192"/>
      <c r="I6" s="192"/>
      <c r="J6" s="192"/>
      <c r="K6" s="176"/>
      <c r="L6" s="176"/>
      <c r="M6" s="176"/>
      <c r="N6" s="176"/>
      <c r="O6" s="176"/>
      <c r="P6" s="176"/>
    </row>
    <row r="7" ht="13.5" thickBot="1"/>
    <row r="8" spans="1:19" ht="16.5" thickBot="1">
      <c r="A8" s="709" t="s">
        <v>105</v>
      </c>
      <c r="B8" s="710"/>
      <c r="C8" s="710"/>
      <c r="D8" s="710"/>
      <c r="E8" s="710"/>
      <c r="F8" s="710"/>
      <c r="G8" s="710"/>
      <c r="H8" s="710"/>
      <c r="I8" s="710"/>
      <c r="J8" s="710"/>
      <c r="K8" s="710"/>
      <c r="L8" s="710"/>
      <c r="M8" s="710"/>
      <c r="N8" s="710"/>
      <c r="O8" s="710"/>
      <c r="P8" s="710"/>
      <c r="Q8" s="710"/>
      <c r="R8" s="710"/>
      <c r="S8" s="711"/>
    </row>
    <row r="10" spans="4:19" ht="15.75">
      <c r="D10" s="712" t="s">
        <v>105</v>
      </c>
      <c r="E10" s="712"/>
      <c r="F10" s="712"/>
      <c r="G10" s="712"/>
      <c r="H10" s="712"/>
      <c r="I10" s="712"/>
      <c r="J10" s="712" t="s">
        <v>106</v>
      </c>
      <c r="K10" s="712"/>
      <c r="L10" s="712"/>
      <c r="M10" s="712"/>
      <c r="N10" s="712"/>
      <c r="O10" s="712"/>
      <c r="P10" s="712"/>
      <c r="Q10" s="712"/>
      <c r="R10" s="712"/>
      <c r="S10" s="242"/>
    </row>
    <row r="11" spans="1:19" s="55" customFormat="1" ht="90" customHeight="1">
      <c r="A11" s="713">
        <f>J4</f>
        <v>0</v>
      </c>
      <c r="B11" s="713"/>
      <c r="C11" s="713"/>
      <c r="D11" s="723" t="s">
        <v>126</v>
      </c>
      <c r="E11" s="724"/>
      <c r="F11" s="724"/>
      <c r="G11" s="724"/>
      <c r="H11" s="724"/>
      <c r="I11" s="725"/>
      <c r="J11" s="240" t="s">
        <v>107</v>
      </c>
      <c r="K11" s="240" t="s">
        <v>108</v>
      </c>
      <c r="L11" s="240" t="s">
        <v>109</v>
      </c>
      <c r="M11" s="240" t="s">
        <v>110</v>
      </c>
      <c r="N11" s="240" t="s">
        <v>111</v>
      </c>
      <c r="O11" s="240" t="s">
        <v>112</v>
      </c>
      <c r="P11" s="240" t="s">
        <v>113</v>
      </c>
      <c r="Q11" s="240" t="s">
        <v>114</v>
      </c>
      <c r="R11" s="241" t="s">
        <v>115</v>
      </c>
      <c r="S11" s="240" t="s">
        <v>116</v>
      </c>
    </row>
    <row r="12" spans="1:19" s="2" customFormat="1" ht="28.5" customHeight="1">
      <c r="A12" s="714"/>
      <c r="B12" s="715"/>
      <c r="C12" s="716"/>
      <c r="D12" s="726" t="s">
        <v>117</v>
      </c>
      <c r="E12" s="727"/>
      <c r="F12" s="727"/>
      <c r="G12" s="728"/>
      <c r="H12" s="728"/>
      <c r="I12" s="729"/>
      <c r="J12" s="371">
        <f>'BUDGET FOR PROPOSAL (Form B )'!$D$6</f>
        <v>0</v>
      </c>
      <c r="K12" s="371">
        <f>'BUDGET FOR PROPOSAL (Form B )'!$E$6</f>
        <v>0</v>
      </c>
      <c r="L12" s="371">
        <f>'BUDGET FOR PROPOSAL (Form B )'!$F$6</f>
        <v>0</v>
      </c>
      <c r="M12" s="371">
        <f>'BUDGET FOR PROPOSAL (Form B )'!$G$6</f>
        <v>0</v>
      </c>
      <c r="N12" s="371">
        <f>'BUDGET FOR PROPOSAL (Form B )'!$H$6</f>
        <v>0</v>
      </c>
      <c r="O12" s="372">
        <f>'BUDGET FOR PROPOSAL (Form B )'!$I$6</f>
        <v>0</v>
      </c>
      <c r="P12" s="371">
        <f>'BUDGET FOR PROPOSAL (Form B )'!$J$6</f>
        <v>0</v>
      </c>
      <c r="Q12" s="371">
        <f>'BUDGET FOR PROPOSAL (Form B )'!$K$6</f>
        <v>0</v>
      </c>
      <c r="R12" s="373">
        <f>'BUDGET FOR PROPOSAL (Form B )'!$M$6</f>
        <v>0</v>
      </c>
      <c r="S12" s="374"/>
    </row>
    <row r="13" spans="2:20" ht="12.75">
      <c r="B13" s="177"/>
      <c r="C13" s="177"/>
      <c r="D13" s="178"/>
      <c r="E13" s="178"/>
      <c r="F13" s="178"/>
      <c r="G13" s="178"/>
      <c r="H13" s="178"/>
      <c r="I13" s="178"/>
      <c r="J13" s="179"/>
      <c r="K13" s="180"/>
      <c r="L13" s="180"/>
      <c r="M13" s="180"/>
      <c r="N13" s="180"/>
      <c r="O13" s="180"/>
      <c r="P13" s="180"/>
      <c r="Q13" s="180"/>
      <c r="R13" s="180"/>
      <c r="S13" s="180"/>
      <c r="T13" s="181"/>
    </row>
    <row r="14" spans="2:20" ht="12.75">
      <c r="B14" s="177"/>
      <c r="C14" s="177"/>
      <c r="D14" s="178"/>
      <c r="E14" s="178"/>
      <c r="F14" s="178"/>
      <c r="G14" s="178"/>
      <c r="H14" s="178"/>
      <c r="I14" s="178"/>
      <c r="J14" s="179"/>
      <c r="K14" s="180"/>
      <c r="L14" s="180"/>
      <c r="M14" s="180"/>
      <c r="N14" s="180"/>
      <c r="O14" s="180"/>
      <c r="P14" s="180"/>
      <c r="Q14" s="180"/>
      <c r="R14" s="180"/>
      <c r="S14" s="180"/>
      <c r="T14" s="181"/>
    </row>
    <row r="15" ht="13.5" thickBot="1">
      <c r="S15" s="182"/>
    </row>
    <row r="16" spans="1:19" ht="24" customHeight="1" thickBot="1">
      <c r="A16" s="717" t="s">
        <v>118</v>
      </c>
      <c r="B16" s="718"/>
      <c r="C16" s="718"/>
      <c r="D16" s="718"/>
      <c r="E16" s="718"/>
      <c r="F16" s="718"/>
      <c r="G16" s="718"/>
      <c r="H16" s="718"/>
      <c r="I16" s="718"/>
      <c r="J16" s="718"/>
      <c r="K16" s="718"/>
      <c r="L16" s="718"/>
      <c r="M16" s="718"/>
      <c r="N16" s="718"/>
      <c r="O16" s="189">
        <v>0.15</v>
      </c>
      <c r="P16" s="190" t="e">
        <f>K12/J12</f>
        <v>#DIV/0!</v>
      </c>
      <c r="Q16" s="188" t="e">
        <f>IF(P16&gt;O16," complete the table below","NO complete the table below ")</f>
        <v>#DIV/0!</v>
      </c>
      <c r="S16" s="182"/>
    </row>
    <row r="17" spans="1:16" ht="16.5" customHeight="1">
      <c r="A17" s="719" t="str">
        <f>CONCATENATE("participant"," ",J5)</f>
        <v>participant </v>
      </c>
      <c r="B17" s="720"/>
      <c r="C17" s="183" t="s">
        <v>119</v>
      </c>
      <c r="D17" s="721" t="s">
        <v>120</v>
      </c>
      <c r="E17" s="722"/>
      <c r="F17" s="722"/>
      <c r="G17" s="722"/>
      <c r="H17" s="722"/>
      <c r="I17" s="722"/>
      <c r="J17" s="722"/>
      <c r="K17" s="722"/>
      <c r="L17" s="722"/>
      <c r="M17" s="722"/>
      <c r="N17" s="722"/>
      <c r="O17" s="722"/>
      <c r="P17" s="722"/>
    </row>
    <row r="18" spans="1:19" ht="39" customHeight="1">
      <c r="A18" s="730" t="s">
        <v>121</v>
      </c>
      <c r="B18" s="730"/>
      <c r="C18" s="368">
        <f>'UNIMI  '!$J$26</f>
        <v>0</v>
      </c>
      <c r="D18" s="731"/>
      <c r="E18" s="732"/>
      <c r="F18" s="732"/>
      <c r="G18" s="732"/>
      <c r="H18" s="732"/>
      <c r="I18" s="732"/>
      <c r="J18" s="732"/>
      <c r="K18" s="732"/>
      <c r="L18" s="732"/>
      <c r="M18" s="732"/>
      <c r="N18" s="732"/>
      <c r="O18" s="732"/>
      <c r="P18" s="732"/>
      <c r="S18" s="182"/>
    </row>
    <row r="19" spans="1:19" ht="39" customHeight="1">
      <c r="A19" s="730" t="s">
        <v>122</v>
      </c>
      <c r="B19" s="730"/>
      <c r="C19" s="369">
        <f>'UNIMI  '!$J$31</f>
        <v>0</v>
      </c>
      <c r="D19" s="732"/>
      <c r="E19" s="732"/>
      <c r="F19" s="732"/>
      <c r="G19" s="732"/>
      <c r="H19" s="732"/>
      <c r="I19" s="732"/>
      <c r="J19" s="732"/>
      <c r="K19" s="732"/>
      <c r="L19" s="732"/>
      <c r="M19" s="732"/>
      <c r="N19" s="732"/>
      <c r="O19" s="732"/>
      <c r="P19" s="732"/>
      <c r="S19" s="182"/>
    </row>
    <row r="20" spans="1:19" ht="39" customHeight="1">
      <c r="A20" s="730" t="s">
        <v>123</v>
      </c>
      <c r="B20" s="730"/>
      <c r="C20" s="369">
        <f>'UNIMI  '!$J$36</f>
        <v>0</v>
      </c>
      <c r="D20" s="733"/>
      <c r="E20" s="733"/>
      <c r="F20" s="733"/>
      <c r="G20" s="733"/>
      <c r="H20" s="733"/>
      <c r="I20" s="733"/>
      <c r="J20" s="733"/>
      <c r="K20" s="733"/>
      <c r="L20" s="733"/>
      <c r="M20" s="733"/>
      <c r="N20" s="733"/>
      <c r="O20" s="733"/>
      <c r="P20" s="733"/>
      <c r="S20" s="182"/>
    </row>
    <row r="21" spans="1:16" s="184" customFormat="1" ht="33.75" customHeight="1">
      <c r="A21" s="730" t="s">
        <v>10</v>
      </c>
      <c r="B21" s="730"/>
      <c r="C21" s="370">
        <f>SUM(C18:C20)</f>
        <v>0</v>
      </c>
      <c r="D21" s="185"/>
      <c r="E21" s="185"/>
      <c r="F21" s="185"/>
      <c r="G21" s="185"/>
      <c r="H21" s="185"/>
      <c r="I21" s="185"/>
      <c r="J21" s="185"/>
      <c r="K21" s="185"/>
      <c r="L21" s="185"/>
      <c r="M21" s="185"/>
      <c r="N21" s="185"/>
      <c r="O21" s="185"/>
      <c r="P21" s="185"/>
    </row>
    <row r="22" spans="4:16" ht="12.75">
      <c r="D22" s="186"/>
      <c r="E22" s="186"/>
      <c r="F22" s="186"/>
      <c r="G22" s="186"/>
      <c r="H22" s="186"/>
      <c r="I22" s="186"/>
      <c r="J22" s="186"/>
      <c r="K22" s="186"/>
      <c r="L22" s="186"/>
      <c r="M22" s="186"/>
      <c r="N22" s="186"/>
      <c r="O22" s="186"/>
      <c r="P22" s="186"/>
    </row>
  </sheetData>
  <sheetProtection/>
  <protectedRanges>
    <protectedRange sqref="J12:N12 P12 R12:S12 O5 C18:P22" name="Range1_1"/>
  </protectedRanges>
  <mergeCells count="21">
    <mergeCell ref="A21:B21"/>
    <mergeCell ref="A18:B18"/>
    <mergeCell ref="D18:P18"/>
    <mergeCell ref="A19:B19"/>
    <mergeCell ref="D19:P19"/>
    <mergeCell ref="A20:B20"/>
    <mergeCell ref="D20:P20"/>
    <mergeCell ref="A11:C11"/>
    <mergeCell ref="A12:C12"/>
    <mergeCell ref="A16:N16"/>
    <mergeCell ref="A17:B17"/>
    <mergeCell ref="D17:P17"/>
    <mergeCell ref="D11:I11"/>
    <mergeCell ref="D12:I12"/>
    <mergeCell ref="E2:I2"/>
    <mergeCell ref="E3:I3"/>
    <mergeCell ref="E4:I4"/>
    <mergeCell ref="L5:N5"/>
    <mergeCell ref="A8:S8"/>
    <mergeCell ref="D10:I10"/>
    <mergeCell ref="J10:R10"/>
  </mergeCells>
  <dataValidations count="1">
    <dataValidation type="list" allowBlank="1" showInputMessage="1" showErrorMessage="1" sqref="O5">
      <formula1>"70%, 100%"</formula1>
    </dataValidation>
  </dataValidations>
  <printOptions/>
  <pageMargins left="0.7" right="0.7" top="0.75" bottom="0.75" header="0.3" footer="0.3"/>
  <pageSetup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rgb="FFFFC000"/>
  </sheetPr>
  <dimension ref="A2:I26"/>
  <sheetViews>
    <sheetView zoomScalePageLayoutView="0" workbookViewId="0" topLeftCell="A1">
      <selection activeCell="D14" sqref="D14:E15"/>
    </sheetView>
  </sheetViews>
  <sheetFormatPr defaultColWidth="9.140625" defaultRowHeight="12.75"/>
  <cols>
    <col min="1" max="1" width="47.421875" style="0" customWidth="1"/>
    <col min="2" max="2" width="21.8515625" style="0" customWidth="1"/>
    <col min="3" max="3" width="20.8515625" style="0" customWidth="1"/>
    <col min="4" max="4" width="20.00390625" style="0" customWidth="1"/>
    <col min="5" max="5" width="17.7109375" style="0" customWidth="1"/>
    <col min="6" max="6" width="19.28125" style="0" customWidth="1"/>
  </cols>
  <sheetData>
    <row r="1" ht="13.5" thickBot="1"/>
    <row r="2" spans="1:8" ht="40.5" customHeight="1" thickBot="1">
      <c r="A2" s="746" t="s">
        <v>152</v>
      </c>
      <c r="B2" s="747"/>
      <c r="C2" s="747"/>
      <c r="D2" s="747"/>
      <c r="E2" s="747"/>
      <c r="F2" s="747"/>
      <c r="G2" s="747"/>
      <c r="H2" s="748"/>
    </row>
    <row r="3" spans="1:8" ht="20.25">
      <c r="A3" s="749" t="s">
        <v>129</v>
      </c>
      <c r="B3" s="750"/>
      <c r="C3" s="751" t="s">
        <v>160</v>
      </c>
      <c r="D3" s="751"/>
      <c r="E3" s="751"/>
      <c r="F3" s="752"/>
      <c r="G3" s="193"/>
      <c r="H3" s="194"/>
    </row>
    <row r="4" spans="1:8" ht="15">
      <c r="A4" s="753" t="s">
        <v>130</v>
      </c>
      <c r="B4" s="754"/>
      <c r="C4" s="755"/>
      <c r="D4" s="755"/>
      <c r="E4" s="755"/>
      <c r="F4" s="756"/>
      <c r="G4" s="196"/>
      <c r="H4" s="757" t="s">
        <v>131</v>
      </c>
    </row>
    <row r="5" spans="1:8" ht="15.75" thickBot="1">
      <c r="A5" s="753" t="s">
        <v>132</v>
      </c>
      <c r="B5" s="754"/>
      <c r="C5" s="760"/>
      <c r="D5" s="760"/>
      <c r="E5" s="760"/>
      <c r="F5" s="761"/>
      <c r="G5" s="196"/>
      <c r="H5" s="758"/>
    </row>
    <row r="6" spans="1:8" ht="21.75" thickBot="1">
      <c r="A6" s="762" t="s">
        <v>133</v>
      </c>
      <c r="B6" s="763"/>
      <c r="C6" s="764" t="s">
        <v>134</v>
      </c>
      <c r="D6" s="765"/>
      <c r="E6" s="765"/>
      <c r="F6" s="766"/>
      <c r="G6" s="198"/>
      <c r="H6" s="758"/>
    </row>
    <row r="7" spans="1:8" ht="23.25" customHeight="1" thickBot="1">
      <c r="A7" s="734" t="s">
        <v>135</v>
      </c>
      <c r="B7" s="735"/>
      <c r="C7" s="735"/>
      <c r="D7" s="735"/>
      <c r="E7" s="735"/>
      <c r="F7" s="735"/>
      <c r="G7" s="736"/>
      <c r="H7" s="758"/>
    </row>
    <row r="8" spans="1:8" ht="120" customHeight="1" thickBot="1">
      <c r="A8" s="199" t="s">
        <v>136</v>
      </c>
      <c r="B8" s="200" t="s">
        <v>137</v>
      </c>
      <c r="C8" s="201" t="s">
        <v>138</v>
      </c>
      <c r="D8" s="199" t="s">
        <v>139</v>
      </c>
      <c r="E8" s="199" t="s">
        <v>140</v>
      </c>
      <c r="F8" s="202" t="s">
        <v>141</v>
      </c>
      <c r="G8" s="195"/>
      <c r="H8" s="758"/>
    </row>
    <row r="9" spans="1:8" ht="21" customHeight="1" thickBot="1">
      <c r="A9" s="203"/>
      <c r="B9" s="204"/>
      <c r="C9" s="258">
        <v>60</v>
      </c>
      <c r="D9" s="205"/>
      <c r="E9" s="206"/>
      <c r="F9" s="207">
        <f>+(D9/C9)*B9*E9%</f>
        <v>0</v>
      </c>
      <c r="G9" s="195"/>
      <c r="H9" s="758"/>
    </row>
    <row r="10" spans="1:8" ht="21" customHeight="1" thickBot="1">
      <c r="A10" s="208"/>
      <c r="B10" s="209"/>
      <c r="C10" s="259">
        <v>60</v>
      </c>
      <c r="D10" s="210"/>
      <c r="E10" s="211"/>
      <c r="F10" s="207">
        <f aca="true" t="shared" si="0" ref="F10:F17">+(D10/C10)*B10*E10%</f>
        <v>0</v>
      </c>
      <c r="G10" s="195"/>
      <c r="H10" s="758"/>
    </row>
    <row r="11" spans="1:8" ht="21" customHeight="1" thickBot="1">
      <c r="A11" s="208"/>
      <c r="B11" s="209"/>
      <c r="C11" s="259">
        <v>60</v>
      </c>
      <c r="D11" s="210"/>
      <c r="E11" s="211"/>
      <c r="F11" s="207">
        <f t="shared" si="0"/>
        <v>0</v>
      </c>
      <c r="G11" s="195"/>
      <c r="H11" s="758"/>
    </row>
    <row r="12" spans="1:8" ht="21" customHeight="1" thickBot="1">
      <c r="A12" s="208"/>
      <c r="B12" s="209"/>
      <c r="C12" s="259">
        <v>60</v>
      </c>
      <c r="D12" s="210"/>
      <c r="E12" s="211"/>
      <c r="F12" s="207">
        <f t="shared" si="0"/>
        <v>0</v>
      </c>
      <c r="G12" s="195"/>
      <c r="H12" s="758"/>
    </row>
    <row r="13" spans="1:8" ht="21" customHeight="1" thickBot="1">
      <c r="A13" s="261" t="s">
        <v>12</v>
      </c>
      <c r="B13" s="212">
        <f>SUM(B9:B12)</f>
        <v>0</v>
      </c>
      <c r="C13" s="213" t="s">
        <v>142</v>
      </c>
      <c r="D13" s="214"/>
      <c r="E13" s="215"/>
      <c r="F13" s="216">
        <f>SUM(F9:F12)</f>
        <v>0</v>
      </c>
      <c r="G13" s="195"/>
      <c r="H13" s="758"/>
    </row>
    <row r="14" spans="1:8" ht="21" customHeight="1" thickBot="1">
      <c r="A14" s="208" t="s">
        <v>258</v>
      </c>
      <c r="B14" s="209"/>
      <c r="C14" s="259">
        <v>36</v>
      </c>
      <c r="D14" s="210"/>
      <c r="E14" s="211"/>
      <c r="F14" s="207">
        <f t="shared" si="0"/>
        <v>0</v>
      </c>
      <c r="G14" s="195"/>
      <c r="H14" s="758"/>
    </row>
    <row r="15" spans="1:8" ht="21" customHeight="1" thickBot="1">
      <c r="A15" s="217"/>
      <c r="B15" s="209"/>
      <c r="C15" s="259">
        <v>36</v>
      </c>
      <c r="D15" s="210"/>
      <c r="E15" s="211"/>
      <c r="F15" s="207">
        <f t="shared" si="0"/>
        <v>0</v>
      </c>
      <c r="G15" s="195"/>
      <c r="H15" s="758"/>
    </row>
    <row r="16" spans="1:9" ht="21" customHeight="1" thickBot="1">
      <c r="A16" s="218"/>
      <c r="B16" s="219"/>
      <c r="C16" s="260">
        <v>36</v>
      </c>
      <c r="D16" s="220"/>
      <c r="E16" s="221"/>
      <c r="F16" s="207">
        <f t="shared" si="0"/>
        <v>0</v>
      </c>
      <c r="G16" s="195"/>
      <c r="H16" s="758"/>
      <c r="I16" s="130"/>
    </row>
    <row r="17" spans="1:8" ht="21" customHeight="1" thickBot="1">
      <c r="A17" s="218"/>
      <c r="B17" s="219"/>
      <c r="C17" s="260">
        <v>36</v>
      </c>
      <c r="D17" s="220"/>
      <c r="E17" s="221"/>
      <c r="F17" s="207">
        <f t="shared" si="0"/>
        <v>0</v>
      </c>
      <c r="G17" s="195"/>
      <c r="H17" s="758"/>
    </row>
    <row r="18" spans="1:8" ht="21" customHeight="1" thickBot="1">
      <c r="A18" s="262" t="s">
        <v>12</v>
      </c>
      <c r="B18" s="222">
        <f>SUM(B14:B17)</f>
        <v>0</v>
      </c>
      <c r="C18" s="213" t="s">
        <v>143</v>
      </c>
      <c r="D18" s="223"/>
      <c r="E18" s="224"/>
      <c r="F18" s="225">
        <f>SUM(F14:F17)</f>
        <v>0</v>
      </c>
      <c r="G18" s="195"/>
      <c r="H18" s="758"/>
    </row>
    <row r="19" spans="1:8" ht="21" customHeight="1" thickBot="1">
      <c r="A19" s="226" t="s">
        <v>144</v>
      </c>
      <c r="B19" s="227">
        <f>B13+B18</f>
        <v>0</v>
      </c>
      <c r="C19" s="228" t="s">
        <v>145</v>
      </c>
      <c r="D19" s="229"/>
      <c r="E19" s="230"/>
      <c r="F19" s="231">
        <f>F13+F18</f>
        <v>0</v>
      </c>
      <c r="G19" s="197"/>
      <c r="H19" s="758"/>
    </row>
    <row r="20" spans="1:8" ht="21" customHeight="1" thickBot="1">
      <c r="A20" s="232"/>
      <c r="B20" s="195"/>
      <c r="C20" s="195"/>
      <c r="D20" s="195"/>
      <c r="E20" s="195"/>
      <c r="F20" s="195"/>
      <c r="G20" s="195"/>
      <c r="H20" s="758"/>
    </row>
    <row r="21" spans="1:8" ht="21" customHeight="1" thickBot="1">
      <c r="A21" s="233" t="s">
        <v>146</v>
      </c>
      <c r="B21" s="737" t="s">
        <v>147</v>
      </c>
      <c r="C21" s="738"/>
      <c r="D21" s="739" t="s">
        <v>148</v>
      </c>
      <c r="E21" s="740"/>
      <c r="F21" s="234">
        <f>B19-F19</f>
        <v>0</v>
      </c>
      <c r="G21" s="195"/>
      <c r="H21" s="758"/>
    </row>
    <row r="22" spans="1:8" ht="12.75">
      <c r="A22" s="233"/>
      <c r="B22" s="195"/>
      <c r="C22" s="195"/>
      <c r="D22" s="195"/>
      <c r="E22" s="195"/>
      <c r="F22" s="195"/>
      <c r="G22" s="195"/>
      <c r="H22" s="758"/>
    </row>
    <row r="23" spans="1:8" ht="12.75">
      <c r="A23" s="741" t="s">
        <v>149</v>
      </c>
      <c r="B23" s="742"/>
      <c r="C23" s="742"/>
      <c r="D23" s="742"/>
      <c r="E23" s="742"/>
      <c r="F23" s="742"/>
      <c r="G23" s="195"/>
      <c r="H23" s="758"/>
    </row>
    <row r="24" spans="1:8" ht="12.75">
      <c r="A24" s="743"/>
      <c r="B24" s="742"/>
      <c r="C24" s="742"/>
      <c r="D24" s="742"/>
      <c r="E24" s="742"/>
      <c r="F24" s="742"/>
      <c r="G24" s="195"/>
      <c r="H24" s="758"/>
    </row>
    <row r="25" spans="1:8" ht="12.75">
      <c r="A25" s="744" t="s">
        <v>150</v>
      </c>
      <c r="B25" s="745"/>
      <c r="C25" s="745"/>
      <c r="D25" s="745"/>
      <c r="E25" s="745"/>
      <c r="F25" s="745"/>
      <c r="G25" s="195"/>
      <c r="H25" s="758"/>
    </row>
    <row r="26" spans="1:8" ht="13.5" thickBot="1">
      <c r="A26" s="235"/>
      <c r="B26" s="197"/>
      <c r="C26" s="197"/>
      <c r="D26" s="197"/>
      <c r="E26" s="197"/>
      <c r="F26" s="197"/>
      <c r="G26" s="197"/>
      <c r="H26" s="759"/>
    </row>
  </sheetData>
  <sheetProtection/>
  <protectedRanges>
    <protectedRange sqref="D9:E18" name="Intervallo2_1"/>
    <protectedRange sqref="A9:B18" name="Intervallo1_1"/>
  </protectedRanges>
  <mergeCells count="15">
    <mergeCell ref="H4:H26"/>
    <mergeCell ref="A5:B5"/>
    <mergeCell ref="C5:F5"/>
    <mergeCell ref="A6:B6"/>
    <mergeCell ref="C6:F6"/>
    <mergeCell ref="A7:G7"/>
    <mergeCell ref="B21:C21"/>
    <mergeCell ref="D21:E21"/>
    <mergeCell ref="A23:F24"/>
    <mergeCell ref="A25:F25"/>
    <mergeCell ref="A2:H2"/>
    <mergeCell ref="A3:B3"/>
    <mergeCell ref="C3:F3"/>
    <mergeCell ref="A4:B4"/>
    <mergeCell ref="C4:F4"/>
  </mergeCells>
  <printOptions/>
  <pageMargins left="0.7" right="0.7" top="0.75" bottom="0.75" header="0.3" footer="0.3"/>
  <pageSetup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tabColor theme="6"/>
    <pageSetUpPr fitToPage="1"/>
  </sheetPr>
  <dimension ref="A2:V94"/>
  <sheetViews>
    <sheetView zoomScale="80" zoomScaleNormal="80" workbookViewId="0" topLeftCell="A1">
      <selection activeCell="C3" sqref="C3:U3"/>
    </sheetView>
  </sheetViews>
  <sheetFormatPr defaultColWidth="9.140625" defaultRowHeight="12.75"/>
  <cols>
    <col min="1" max="1" width="7.57421875" style="0" customWidth="1"/>
    <col min="2" max="2" width="4.00390625" style="0" customWidth="1"/>
    <col min="3" max="3" width="49.00390625" style="0" customWidth="1"/>
    <col min="4" max="4" width="18.28125" style="0" customWidth="1"/>
    <col min="5" max="5" width="14.421875" style="0" customWidth="1"/>
    <col min="6" max="6" width="15.28125" style="0" customWidth="1"/>
    <col min="7" max="7" width="13.28125" style="0" customWidth="1"/>
    <col min="8" max="8" width="13.421875" style="0" customWidth="1"/>
    <col min="9" max="9" width="13.7109375" style="0" customWidth="1"/>
    <col min="10" max="10" width="14.57421875" style="0" customWidth="1"/>
    <col min="11" max="11" width="11.28125" style="0" customWidth="1"/>
    <col min="12" max="12" width="14.00390625" style="0" customWidth="1"/>
    <col min="13" max="13" width="11.8515625" style="0" customWidth="1"/>
    <col min="14" max="14" width="14.28125" style="0" customWidth="1"/>
    <col min="15" max="15" width="11.57421875" style="0" customWidth="1"/>
    <col min="16" max="16" width="13.28125" style="0" customWidth="1"/>
    <col min="17" max="17" width="11.8515625" style="0" customWidth="1"/>
    <col min="18" max="18" width="13.421875" style="0" customWidth="1"/>
    <col min="19" max="19" width="11.57421875" style="0" customWidth="1"/>
    <col min="20" max="20" width="13.140625" style="0" customWidth="1"/>
    <col min="21" max="21" width="15.57421875" style="0" customWidth="1"/>
  </cols>
  <sheetData>
    <row r="1" ht="13.5" thickBot="1"/>
    <row r="2" spans="3:21" ht="38.25" customHeight="1" thickBot="1">
      <c r="C2" s="777" t="s">
        <v>192</v>
      </c>
      <c r="D2" s="778"/>
      <c r="E2" s="778"/>
      <c r="F2" s="778"/>
      <c r="G2" s="778"/>
      <c r="H2" s="778"/>
      <c r="I2" s="778"/>
      <c r="J2" s="778"/>
      <c r="K2" s="778"/>
      <c r="L2" s="778"/>
      <c r="M2" s="778"/>
      <c r="N2" s="778"/>
      <c r="O2" s="778"/>
      <c r="P2" s="778"/>
      <c r="Q2" s="778"/>
      <c r="R2" s="778"/>
      <c r="S2" s="778"/>
      <c r="T2" s="778"/>
      <c r="U2" s="779"/>
    </row>
    <row r="3" spans="3:21" ht="32.25" customHeight="1" thickBot="1">
      <c r="C3" s="790" t="s">
        <v>275</v>
      </c>
      <c r="D3" s="791"/>
      <c r="E3" s="791"/>
      <c r="F3" s="791"/>
      <c r="G3" s="791"/>
      <c r="H3" s="791"/>
      <c r="I3" s="791"/>
      <c r="J3" s="791"/>
      <c r="K3" s="791"/>
      <c r="L3" s="791"/>
      <c r="M3" s="791"/>
      <c r="N3" s="791"/>
      <c r="O3" s="791"/>
      <c r="P3" s="791"/>
      <c r="Q3" s="791"/>
      <c r="R3" s="791"/>
      <c r="S3" s="791"/>
      <c r="T3" s="791"/>
      <c r="U3" s="792"/>
    </row>
    <row r="4" spans="3:21" ht="22.5" customHeight="1" thickBot="1">
      <c r="C4" s="780" t="s">
        <v>87</v>
      </c>
      <c r="D4" s="781"/>
      <c r="E4" s="781"/>
      <c r="F4" s="782"/>
      <c r="G4" s="782"/>
      <c r="H4" s="782"/>
      <c r="I4" s="782"/>
      <c r="J4" s="782"/>
      <c r="K4" s="782"/>
      <c r="L4" s="782"/>
      <c r="M4" s="782"/>
      <c r="N4" s="782"/>
      <c r="O4" s="782"/>
      <c r="P4" s="782"/>
      <c r="Q4" s="782"/>
      <c r="R4" s="782"/>
      <c r="S4" s="782"/>
      <c r="T4" s="782"/>
      <c r="U4" s="783"/>
    </row>
    <row r="5" spans="3:21" ht="27" customHeight="1" thickBot="1">
      <c r="C5" s="784" t="s">
        <v>57</v>
      </c>
      <c r="D5" s="785"/>
      <c r="E5" s="785"/>
      <c r="F5" s="786"/>
      <c r="G5" s="493"/>
      <c r="H5" s="73"/>
      <c r="I5" s="74"/>
      <c r="J5" s="74"/>
      <c r="K5" s="74"/>
      <c r="L5" s="75"/>
      <c r="M5" s="75"/>
      <c r="N5" s="75"/>
      <c r="O5" s="75"/>
      <c r="P5" s="75"/>
      <c r="Q5" s="75"/>
      <c r="R5" s="75"/>
      <c r="S5" s="75"/>
      <c r="T5" s="75"/>
      <c r="U5" s="76"/>
    </row>
    <row r="6" spans="3:21" ht="12.75">
      <c r="C6" s="77"/>
      <c r="D6" s="78"/>
      <c r="E6" s="78"/>
      <c r="F6" s="79"/>
      <c r="G6" s="79"/>
      <c r="H6" s="79"/>
      <c r="I6" s="79"/>
      <c r="J6" s="79"/>
      <c r="K6" s="79"/>
      <c r="L6" s="80"/>
      <c r="M6" s="80"/>
      <c r="N6" s="80"/>
      <c r="O6" s="80"/>
      <c r="P6" s="80"/>
      <c r="Q6" s="80"/>
      <c r="R6" s="80"/>
      <c r="S6" s="80"/>
      <c r="T6" s="80"/>
      <c r="U6" s="107" t="s">
        <v>194</v>
      </c>
    </row>
    <row r="7" spans="3:21" ht="16.5" thickBot="1">
      <c r="C7" s="81"/>
      <c r="D7" s="82"/>
      <c r="E7" s="82"/>
      <c r="F7" s="83"/>
      <c r="G7" s="83"/>
      <c r="H7" s="83"/>
      <c r="I7" s="83"/>
      <c r="J7" s="83"/>
      <c r="K7" s="83"/>
      <c r="L7" s="84"/>
      <c r="M7" s="84"/>
      <c r="N7" s="84"/>
      <c r="O7" s="84"/>
      <c r="P7" s="84"/>
      <c r="Q7" s="84"/>
      <c r="R7" s="84"/>
      <c r="S7" s="84"/>
      <c r="T7" s="84"/>
      <c r="U7" s="85" t="s">
        <v>59</v>
      </c>
    </row>
    <row r="8" spans="1:21" ht="38.25" customHeight="1">
      <c r="A8" s="774" t="s">
        <v>86</v>
      </c>
      <c r="B8" s="156"/>
      <c r="C8" s="158"/>
      <c r="D8" s="82"/>
      <c r="E8" s="82"/>
      <c r="F8" s="86" t="s">
        <v>60</v>
      </c>
      <c r="G8" s="505" t="s">
        <v>245</v>
      </c>
      <c r="H8" s="86" t="s">
        <v>61</v>
      </c>
      <c r="I8" s="87" t="s">
        <v>62</v>
      </c>
      <c r="J8" s="335" t="s">
        <v>195</v>
      </c>
      <c r="K8" s="88" t="s">
        <v>63</v>
      </c>
      <c r="L8" s="88" t="s">
        <v>64</v>
      </c>
      <c r="M8" s="88" t="s">
        <v>65</v>
      </c>
      <c r="N8" s="88" t="s">
        <v>66</v>
      </c>
      <c r="O8" s="88" t="s">
        <v>67</v>
      </c>
      <c r="P8" s="88" t="s">
        <v>68</v>
      </c>
      <c r="Q8" s="88" t="s">
        <v>69</v>
      </c>
      <c r="R8" s="88" t="s">
        <v>70</v>
      </c>
      <c r="S8" s="88" t="s">
        <v>71</v>
      </c>
      <c r="T8" s="88" t="s">
        <v>72</v>
      </c>
      <c r="U8" s="89" t="s">
        <v>73</v>
      </c>
    </row>
    <row r="9" spans="1:21" ht="38.25">
      <c r="A9" s="775"/>
      <c r="B9" s="156"/>
      <c r="C9" s="81" t="s">
        <v>74</v>
      </c>
      <c r="D9" s="116" t="s">
        <v>166</v>
      </c>
      <c r="E9" s="274" t="s">
        <v>167</v>
      </c>
      <c r="F9" s="108"/>
      <c r="G9" s="506" t="s">
        <v>244</v>
      </c>
      <c r="H9" s="109">
        <v>0.062</v>
      </c>
      <c r="I9" s="110"/>
      <c r="J9" s="330"/>
      <c r="K9" s="111"/>
      <c r="L9" s="112"/>
      <c r="M9" s="111"/>
      <c r="N9" s="112"/>
      <c r="O9" s="111"/>
      <c r="P9" s="112"/>
      <c r="Q9" s="111"/>
      <c r="R9" s="112"/>
      <c r="S9" s="111"/>
      <c r="T9" s="113"/>
      <c r="U9" s="114"/>
    </row>
    <row r="10" spans="1:21" ht="18.75">
      <c r="A10" s="775"/>
      <c r="B10" s="156"/>
      <c r="C10" s="277" t="s">
        <v>267</v>
      </c>
      <c r="D10" s="396"/>
      <c r="E10" s="98" t="s">
        <v>44</v>
      </c>
      <c r="F10" s="398"/>
      <c r="G10" s="507"/>
      <c r="H10" s="100">
        <f>F10*H9</f>
        <v>0</v>
      </c>
      <c r="I10" s="100">
        <f>F10-H10</f>
        <v>0</v>
      </c>
      <c r="J10" s="293">
        <v>12</v>
      </c>
      <c r="K10" s="289"/>
      <c r="L10" s="101">
        <f>I10/J10*K10</f>
        <v>0</v>
      </c>
      <c r="M10" s="289"/>
      <c r="N10" s="101">
        <f>I10/J10*M10</f>
        <v>0</v>
      </c>
      <c r="O10" s="289"/>
      <c r="P10" s="101">
        <f>I10/J10*O10</f>
        <v>0</v>
      </c>
      <c r="Q10" s="289"/>
      <c r="R10" s="101">
        <f>I10/J10*Q10</f>
        <v>0</v>
      </c>
      <c r="S10" s="289"/>
      <c r="T10" s="102">
        <f>I10/J10*S10</f>
        <v>0</v>
      </c>
      <c r="U10" s="103">
        <f>SUM(L10+N10+P10+R10+T10)</f>
        <v>0</v>
      </c>
    </row>
    <row r="11" spans="1:21" ht="6" customHeight="1">
      <c r="A11" s="775"/>
      <c r="B11" s="156"/>
      <c r="C11" s="268"/>
      <c r="D11" s="269"/>
      <c r="E11" s="269"/>
      <c r="F11" s="270"/>
      <c r="G11" s="270"/>
      <c r="H11" s="270"/>
      <c r="I11" s="270"/>
      <c r="J11" s="270"/>
      <c r="K11" s="290"/>
      <c r="L11" s="271"/>
      <c r="M11" s="290"/>
      <c r="N11" s="271"/>
      <c r="O11" s="290"/>
      <c r="P11" s="271"/>
      <c r="Q11" s="290"/>
      <c r="R11" s="271"/>
      <c r="S11" s="290"/>
      <c r="T11" s="272"/>
      <c r="U11" s="273"/>
    </row>
    <row r="12" spans="1:21" ht="12.75">
      <c r="A12" s="775"/>
      <c r="B12" s="156"/>
      <c r="C12" s="97" t="s">
        <v>168</v>
      </c>
      <c r="D12" s="396"/>
      <c r="E12" s="98" t="s">
        <v>44</v>
      </c>
      <c r="F12" s="99"/>
      <c r="G12" s="455"/>
      <c r="H12" s="100">
        <f>F12*H9</f>
        <v>0</v>
      </c>
      <c r="I12" s="100">
        <f aca="true" t="shared" si="0" ref="I12:I21">F12-H12</f>
        <v>0</v>
      </c>
      <c r="J12" s="293">
        <v>12</v>
      </c>
      <c r="K12" s="291"/>
      <c r="L12" s="101">
        <f aca="true" t="shared" si="1" ref="L12:L21">I12/J12*K12</f>
        <v>0</v>
      </c>
      <c r="M12" s="291"/>
      <c r="N12" s="101">
        <f aca="true" t="shared" si="2" ref="N12:N21">I12/J12*M12</f>
        <v>0</v>
      </c>
      <c r="O12" s="291"/>
      <c r="P12" s="101">
        <f aca="true" t="shared" si="3" ref="P12:P21">I12/J12*O12</f>
        <v>0</v>
      </c>
      <c r="Q12" s="291"/>
      <c r="R12" s="101">
        <f aca="true" t="shared" si="4" ref="R12:R21">I12/J12*Q12</f>
        <v>0</v>
      </c>
      <c r="S12" s="397"/>
      <c r="T12" s="102">
        <f aca="true" t="shared" si="5" ref="T12:T21">I12/J12*S12</f>
        <v>0</v>
      </c>
      <c r="U12" s="103">
        <f aca="true" t="shared" si="6" ref="U12:U21">SUM(L12+N12+P12+R12+T12)</f>
        <v>0</v>
      </c>
    </row>
    <row r="13" spans="1:21" ht="12.75">
      <c r="A13" s="775"/>
      <c r="B13" s="156"/>
      <c r="C13" s="97" t="s">
        <v>168</v>
      </c>
      <c r="D13" s="98"/>
      <c r="E13" s="98" t="s">
        <v>44</v>
      </c>
      <c r="F13" s="99"/>
      <c r="G13" s="455"/>
      <c r="H13" s="100">
        <f>F13*H9</f>
        <v>0</v>
      </c>
      <c r="I13" s="100">
        <f>F13-H13</f>
        <v>0</v>
      </c>
      <c r="J13" s="293">
        <v>12</v>
      </c>
      <c r="K13" s="291"/>
      <c r="L13" s="101">
        <f t="shared" si="1"/>
        <v>0</v>
      </c>
      <c r="M13" s="292"/>
      <c r="N13" s="101">
        <f t="shared" si="2"/>
        <v>0</v>
      </c>
      <c r="O13" s="292"/>
      <c r="P13" s="101">
        <f t="shared" si="3"/>
        <v>0</v>
      </c>
      <c r="Q13" s="292"/>
      <c r="R13" s="101">
        <f t="shared" si="4"/>
        <v>0</v>
      </c>
      <c r="S13" s="397"/>
      <c r="T13" s="102">
        <f t="shared" si="5"/>
        <v>0</v>
      </c>
      <c r="U13" s="103">
        <f>SUM(L13+N13+P13+R13+T13)</f>
        <v>0</v>
      </c>
    </row>
    <row r="14" spans="1:21" ht="12.75">
      <c r="A14" s="775"/>
      <c r="B14" s="156"/>
      <c r="C14" s="97" t="s">
        <v>168</v>
      </c>
      <c r="D14" s="98"/>
      <c r="E14" s="98" t="s">
        <v>44</v>
      </c>
      <c r="F14" s="99"/>
      <c r="G14" s="455"/>
      <c r="H14" s="100">
        <f>F14*H9</f>
        <v>0</v>
      </c>
      <c r="I14" s="100">
        <f>F14-H14</f>
        <v>0</v>
      </c>
      <c r="J14" s="293">
        <v>12</v>
      </c>
      <c r="K14" s="291"/>
      <c r="L14" s="101">
        <f t="shared" si="1"/>
        <v>0</v>
      </c>
      <c r="M14" s="292"/>
      <c r="N14" s="101">
        <f t="shared" si="2"/>
        <v>0</v>
      </c>
      <c r="O14" s="292"/>
      <c r="P14" s="101">
        <f t="shared" si="3"/>
        <v>0</v>
      </c>
      <c r="Q14" s="292"/>
      <c r="R14" s="101">
        <f t="shared" si="4"/>
        <v>0</v>
      </c>
      <c r="S14" s="397"/>
      <c r="T14" s="102">
        <f t="shared" si="5"/>
        <v>0</v>
      </c>
      <c r="U14" s="103">
        <f t="shared" si="6"/>
        <v>0</v>
      </c>
    </row>
    <row r="15" spans="1:21" ht="12.75">
      <c r="A15" s="775"/>
      <c r="B15" s="156"/>
      <c r="C15" s="97" t="s">
        <v>266</v>
      </c>
      <c r="D15" s="98"/>
      <c r="E15" s="98" t="s">
        <v>44</v>
      </c>
      <c r="F15" s="99"/>
      <c r="G15" s="455"/>
      <c r="H15" s="455"/>
      <c r="I15" s="100">
        <f>F15-H15</f>
        <v>0</v>
      </c>
      <c r="J15" s="293">
        <v>12</v>
      </c>
      <c r="K15" s="291"/>
      <c r="L15" s="101">
        <f t="shared" si="1"/>
        <v>0</v>
      </c>
      <c r="M15" s="292"/>
      <c r="N15" s="101">
        <f t="shared" si="2"/>
        <v>0</v>
      </c>
      <c r="O15" s="292"/>
      <c r="P15" s="101">
        <f t="shared" si="3"/>
        <v>0</v>
      </c>
      <c r="Q15" s="292"/>
      <c r="R15" s="101">
        <f t="shared" si="4"/>
        <v>0</v>
      </c>
      <c r="S15" s="397"/>
      <c r="T15" s="102">
        <f t="shared" si="5"/>
        <v>0</v>
      </c>
      <c r="U15" s="103">
        <f>SUM(L15+N15+P15+R15+T15)</f>
        <v>0</v>
      </c>
    </row>
    <row r="16" spans="1:21" ht="12.75">
      <c r="A16" s="775"/>
      <c r="B16" s="156"/>
      <c r="C16" s="97" t="s">
        <v>266</v>
      </c>
      <c r="D16" s="98"/>
      <c r="E16" s="98" t="s">
        <v>44</v>
      </c>
      <c r="F16" s="99"/>
      <c r="G16" s="455"/>
      <c r="H16" s="455"/>
      <c r="I16" s="100">
        <f>F16-H16</f>
        <v>0</v>
      </c>
      <c r="J16" s="293">
        <v>12</v>
      </c>
      <c r="K16" s="291"/>
      <c r="L16" s="101">
        <f t="shared" si="1"/>
        <v>0</v>
      </c>
      <c r="M16" s="292"/>
      <c r="N16" s="101">
        <f t="shared" si="2"/>
        <v>0</v>
      </c>
      <c r="O16" s="292"/>
      <c r="P16" s="101">
        <f t="shared" si="3"/>
        <v>0</v>
      </c>
      <c r="Q16" s="292"/>
      <c r="R16" s="101">
        <f t="shared" si="4"/>
        <v>0</v>
      </c>
      <c r="S16" s="397"/>
      <c r="T16" s="102">
        <f t="shared" si="5"/>
        <v>0</v>
      </c>
      <c r="U16" s="103">
        <f t="shared" si="6"/>
        <v>0</v>
      </c>
    </row>
    <row r="17" spans="1:21" ht="12.75">
      <c r="A17" s="775"/>
      <c r="B17" s="156"/>
      <c r="C17" s="97" t="s">
        <v>169</v>
      </c>
      <c r="D17" s="98"/>
      <c r="E17" s="98" t="s">
        <v>44</v>
      </c>
      <c r="F17" s="99"/>
      <c r="G17" s="455"/>
      <c r="H17" s="455"/>
      <c r="I17" s="100">
        <f t="shared" si="0"/>
        <v>0</v>
      </c>
      <c r="J17" s="293">
        <v>12</v>
      </c>
      <c r="K17" s="291"/>
      <c r="L17" s="101">
        <f t="shared" si="1"/>
        <v>0</v>
      </c>
      <c r="M17" s="292"/>
      <c r="N17" s="101">
        <f t="shared" si="2"/>
        <v>0</v>
      </c>
      <c r="O17" s="292"/>
      <c r="P17" s="101">
        <f t="shared" si="3"/>
        <v>0</v>
      </c>
      <c r="Q17" s="292"/>
      <c r="R17" s="101">
        <f t="shared" si="4"/>
        <v>0</v>
      </c>
      <c r="S17" s="397"/>
      <c r="T17" s="102">
        <f t="shared" si="5"/>
        <v>0</v>
      </c>
      <c r="U17" s="103">
        <f t="shared" si="6"/>
        <v>0</v>
      </c>
    </row>
    <row r="18" spans="1:21" ht="12.75">
      <c r="A18" s="775"/>
      <c r="B18" s="156"/>
      <c r="C18" s="97" t="s">
        <v>169</v>
      </c>
      <c r="D18" s="98"/>
      <c r="E18" s="98" t="s">
        <v>44</v>
      </c>
      <c r="F18" s="99"/>
      <c r="G18" s="455"/>
      <c r="H18" s="455"/>
      <c r="I18" s="100">
        <f t="shared" si="0"/>
        <v>0</v>
      </c>
      <c r="J18" s="293">
        <v>12</v>
      </c>
      <c r="K18" s="291"/>
      <c r="L18" s="101">
        <f t="shared" si="1"/>
        <v>0</v>
      </c>
      <c r="M18" s="292"/>
      <c r="N18" s="101">
        <f t="shared" si="2"/>
        <v>0</v>
      </c>
      <c r="O18" s="292"/>
      <c r="P18" s="101">
        <f t="shared" si="3"/>
        <v>0</v>
      </c>
      <c r="Q18" s="292"/>
      <c r="R18" s="101">
        <f t="shared" si="4"/>
        <v>0</v>
      </c>
      <c r="S18" s="397"/>
      <c r="T18" s="102">
        <f t="shared" si="5"/>
        <v>0</v>
      </c>
      <c r="U18" s="103">
        <f>SUM(L18+N18+P18+R18+T18)</f>
        <v>0</v>
      </c>
    </row>
    <row r="19" spans="1:21" ht="12.75">
      <c r="A19" s="775"/>
      <c r="B19" s="156"/>
      <c r="C19" s="97" t="s">
        <v>265</v>
      </c>
      <c r="D19" s="98"/>
      <c r="E19" s="98" t="s">
        <v>44</v>
      </c>
      <c r="F19" s="99"/>
      <c r="G19" s="455"/>
      <c r="H19" s="100">
        <f>F19*H9</f>
        <v>0</v>
      </c>
      <c r="I19" s="100">
        <f t="shared" si="0"/>
        <v>0</v>
      </c>
      <c r="J19" s="293">
        <v>12</v>
      </c>
      <c r="K19" s="291"/>
      <c r="L19" s="101">
        <f t="shared" si="1"/>
        <v>0</v>
      </c>
      <c r="M19" s="292"/>
      <c r="N19" s="101">
        <f t="shared" si="2"/>
        <v>0</v>
      </c>
      <c r="O19" s="292"/>
      <c r="P19" s="101">
        <f t="shared" si="3"/>
        <v>0</v>
      </c>
      <c r="Q19" s="292"/>
      <c r="R19" s="101">
        <f t="shared" si="4"/>
        <v>0</v>
      </c>
      <c r="S19" s="397"/>
      <c r="T19" s="102">
        <f t="shared" si="5"/>
        <v>0</v>
      </c>
      <c r="U19" s="103">
        <f t="shared" si="6"/>
        <v>0</v>
      </c>
    </row>
    <row r="20" spans="1:21" ht="12.75">
      <c r="A20" s="775"/>
      <c r="B20" s="156"/>
      <c r="C20" s="97" t="s">
        <v>265</v>
      </c>
      <c r="D20" s="98"/>
      <c r="E20" s="98" t="s">
        <v>44</v>
      </c>
      <c r="F20" s="99"/>
      <c r="G20" s="455"/>
      <c r="H20" s="100">
        <f>F20*H9</f>
        <v>0</v>
      </c>
      <c r="I20" s="100">
        <f t="shared" si="0"/>
        <v>0</v>
      </c>
      <c r="J20" s="293">
        <v>12</v>
      </c>
      <c r="K20" s="291"/>
      <c r="L20" s="101">
        <f t="shared" si="1"/>
        <v>0</v>
      </c>
      <c r="M20" s="292"/>
      <c r="N20" s="101">
        <f t="shared" si="2"/>
        <v>0</v>
      </c>
      <c r="O20" s="292"/>
      <c r="P20" s="101">
        <f t="shared" si="3"/>
        <v>0</v>
      </c>
      <c r="Q20" s="292"/>
      <c r="R20" s="101">
        <f t="shared" si="4"/>
        <v>0</v>
      </c>
      <c r="S20" s="397"/>
      <c r="T20" s="102">
        <f t="shared" si="5"/>
        <v>0</v>
      </c>
      <c r="U20" s="103">
        <f t="shared" si="6"/>
        <v>0</v>
      </c>
    </row>
    <row r="21" spans="1:21" ht="12.75">
      <c r="A21" s="775"/>
      <c r="B21" s="156"/>
      <c r="C21" s="97" t="s">
        <v>265</v>
      </c>
      <c r="D21" s="98"/>
      <c r="E21" s="98" t="s">
        <v>44</v>
      </c>
      <c r="F21" s="99"/>
      <c r="G21" s="455"/>
      <c r="H21" s="100">
        <f>F21*H9</f>
        <v>0</v>
      </c>
      <c r="I21" s="100">
        <f t="shared" si="0"/>
        <v>0</v>
      </c>
      <c r="J21" s="293">
        <v>12</v>
      </c>
      <c r="K21" s="291"/>
      <c r="L21" s="294">
        <f t="shared" si="1"/>
        <v>0</v>
      </c>
      <c r="M21" s="292"/>
      <c r="N21" s="101">
        <f t="shared" si="2"/>
        <v>0</v>
      </c>
      <c r="O21" s="292"/>
      <c r="P21" s="101">
        <f t="shared" si="3"/>
        <v>0</v>
      </c>
      <c r="Q21" s="292"/>
      <c r="R21" s="101">
        <f t="shared" si="4"/>
        <v>0</v>
      </c>
      <c r="S21" s="397"/>
      <c r="T21" s="102">
        <f t="shared" si="5"/>
        <v>0</v>
      </c>
      <c r="U21" s="295">
        <f t="shared" si="6"/>
        <v>0</v>
      </c>
    </row>
    <row r="22" spans="1:21" ht="20.25" customHeight="1">
      <c r="A22" s="775"/>
      <c r="B22" s="156"/>
      <c r="C22" s="309" t="s">
        <v>186</v>
      </c>
      <c r="D22" s="305"/>
      <c r="E22" s="305"/>
      <c r="F22" s="306"/>
      <c r="G22" s="306"/>
      <c r="H22" s="306"/>
      <c r="I22" s="306"/>
      <c r="J22" s="306"/>
      <c r="K22" s="427">
        <f>SUM(K12:K21)</f>
        <v>0</v>
      </c>
      <c r="L22" s="307">
        <f>SUM(L12:L21)</f>
        <v>0</v>
      </c>
      <c r="M22" s="427">
        <f aca="true" t="shared" si="7" ref="M22:T22">SUM(M12:M21)</f>
        <v>0</v>
      </c>
      <c r="N22" s="307">
        <f t="shared" si="7"/>
        <v>0</v>
      </c>
      <c r="O22" s="427">
        <f t="shared" si="7"/>
        <v>0</v>
      </c>
      <c r="P22" s="307">
        <f t="shared" si="7"/>
        <v>0</v>
      </c>
      <c r="Q22" s="427">
        <f t="shared" si="7"/>
        <v>0</v>
      </c>
      <c r="R22" s="307">
        <f t="shared" si="7"/>
        <v>0</v>
      </c>
      <c r="S22" s="427">
        <f t="shared" si="7"/>
        <v>0</v>
      </c>
      <c r="T22" s="307">
        <f t="shared" si="7"/>
        <v>0</v>
      </c>
      <c r="U22" s="308">
        <f>SUM(L22+N22+P22+R22+T22)</f>
        <v>0</v>
      </c>
    </row>
    <row r="23" spans="1:21" ht="7.5" customHeight="1" thickBot="1">
      <c r="A23" s="775"/>
      <c r="B23" s="156"/>
      <c r="C23" s="301"/>
      <c r="D23" s="296"/>
      <c r="E23" s="296"/>
      <c r="F23" s="297"/>
      <c r="G23" s="297"/>
      <c r="H23" s="297"/>
      <c r="I23" s="297"/>
      <c r="J23" s="299"/>
      <c r="K23" s="298"/>
      <c r="L23" s="299"/>
      <c r="M23" s="298"/>
      <c r="N23" s="299"/>
      <c r="O23" s="298"/>
      <c r="P23" s="299"/>
      <c r="Q23" s="298"/>
      <c r="R23" s="299"/>
      <c r="S23" s="298"/>
      <c r="T23" s="299"/>
      <c r="U23" s="300"/>
    </row>
    <row r="24" spans="1:21" ht="20.25" customHeight="1" thickBot="1">
      <c r="A24" s="775"/>
      <c r="B24" s="156"/>
      <c r="C24" s="302" t="s">
        <v>188</v>
      </c>
      <c r="D24" s="104"/>
      <c r="E24" s="104"/>
      <c r="F24" s="105"/>
      <c r="G24" s="105"/>
      <c r="H24" s="105"/>
      <c r="I24" s="105"/>
      <c r="J24" s="106"/>
      <c r="K24" s="426">
        <f>K10+K22</f>
        <v>0</v>
      </c>
      <c r="L24" s="475"/>
      <c r="M24" s="426">
        <f aca="true" t="shared" si="8" ref="M24:S24">M10+M22</f>
        <v>0</v>
      </c>
      <c r="N24" s="475"/>
      <c r="O24" s="426">
        <f t="shared" si="8"/>
        <v>0</v>
      </c>
      <c r="P24" s="475"/>
      <c r="Q24" s="426">
        <f t="shared" si="8"/>
        <v>0</v>
      </c>
      <c r="R24" s="475"/>
      <c r="S24" s="426">
        <f t="shared" si="8"/>
        <v>0</v>
      </c>
      <c r="T24" s="425"/>
      <c r="U24" s="304">
        <f>U10+U22</f>
        <v>0</v>
      </c>
    </row>
    <row r="25" spans="1:2" ht="13.5" thickBot="1">
      <c r="A25" s="775"/>
      <c r="B25" s="156"/>
    </row>
    <row r="26" spans="1:21" ht="28.5" customHeight="1" thickBot="1">
      <c r="A26" s="775"/>
      <c r="B26" s="156"/>
      <c r="C26" s="787" t="s">
        <v>193</v>
      </c>
      <c r="D26" s="788"/>
      <c r="E26" s="788"/>
      <c r="F26" s="789"/>
      <c r="G26" s="478"/>
      <c r="H26" s="73"/>
      <c r="I26" s="74"/>
      <c r="J26" s="74"/>
      <c r="K26" s="74"/>
      <c r="L26" s="75"/>
      <c r="M26" s="75"/>
      <c r="N26" s="75"/>
      <c r="O26" s="75"/>
      <c r="P26" s="75"/>
      <c r="Q26" s="75"/>
      <c r="R26" s="75"/>
      <c r="S26" s="75"/>
      <c r="T26" s="75"/>
      <c r="U26" s="76"/>
    </row>
    <row r="27" spans="1:21" ht="12.75">
      <c r="A27" s="775"/>
      <c r="B27" s="156"/>
      <c r="C27" s="77"/>
      <c r="D27" s="78"/>
      <c r="E27" s="78"/>
      <c r="F27" s="79"/>
      <c r="G27" s="79"/>
      <c r="H27" s="79"/>
      <c r="I27" s="79"/>
      <c r="J27" s="79"/>
      <c r="K27" s="476"/>
      <c r="L27" s="80"/>
      <c r="M27" s="477"/>
      <c r="N27" s="80"/>
      <c r="O27" s="477"/>
      <c r="P27" s="80"/>
      <c r="Q27" s="477"/>
      <c r="R27" s="80"/>
      <c r="S27" s="477"/>
      <c r="T27" s="80"/>
      <c r="U27" s="107" t="s">
        <v>58</v>
      </c>
    </row>
    <row r="28" spans="1:21" ht="48" customHeight="1">
      <c r="A28" s="775"/>
      <c r="B28" s="156"/>
      <c r="C28" s="81"/>
      <c r="D28" s="82"/>
      <c r="E28" s="82"/>
      <c r="F28" s="83"/>
      <c r="G28" s="490" t="s">
        <v>246</v>
      </c>
      <c r="H28" s="83"/>
      <c r="I28" s="83"/>
      <c r="J28" s="83"/>
      <c r="K28" s="83"/>
      <c r="L28" s="84"/>
      <c r="M28" s="84"/>
      <c r="N28" s="84"/>
      <c r="O28" s="84"/>
      <c r="P28" s="84"/>
      <c r="Q28" s="84"/>
      <c r="R28" s="84"/>
      <c r="S28" s="84"/>
      <c r="T28" s="84"/>
      <c r="U28" s="85" t="s">
        <v>59</v>
      </c>
    </row>
    <row r="29" spans="1:21" ht="35.25" customHeight="1">
      <c r="A29" s="775"/>
      <c r="B29" s="156"/>
      <c r="C29" s="81"/>
      <c r="D29" s="82"/>
      <c r="E29" s="82"/>
      <c r="F29" s="86" t="s">
        <v>60</v>
      </c>
      <c r="G29" s="491" t="s">
        <v>245</v>
      </c>
      <c r="H29" s="86" t="s">
        <v>61</v>
      </c>
      <c r="I29" s="87" t="s">
        <v>62</v>
      </c>
      <c r="J29" s="335" t="s">
        <v>196</v>
      </c>
      <c r="K29" s="88" t="s">
        <v>63</v>
      </c>
      <c r="L29" s="88" t="s">
        <v>64</v>
      </c>
      <c r="M29" s="88" t="s">
        <v>65</v>
      </c>
      <c r="N29" s="88" t="s">
        <v>66</v>
      </c>
      <c r="O29" s="88" t="s">
        <v>67</v>
      </c>
      <c r="P29" s="88" t="s">
        <v>68</v>
      </c>
      <c r="Q29" s="88" t="s">
        <v>69</v>
      </c>
      <c r="R29" s="88" t="s">
        <v>70</v>
      </c>
      <c r="S29" s="88" t="s">
        <v>71</v>
      </c>
      <c r="T29" s="88" t="s">
        <v>72</v>
      </c>
      <c r="U29" s="89" t="s">
        <v>73</v>
      </c>
    </row>
    <row r="30" spans="1:21" ht="21" customHeight="1" thickBot="1">
      <c r="A30" s="776"/>
      <c r="B30" s="156"/>
      <c r="C30" s="462" t="s">
        <v>74</v>
      </c>
      <c r="D30" s="116" t="s">
        <v>76</v>
      </c>
      <c r="E30" s="67" t="s">
        <v>75</v>
      </c>
      <c r="F30" s="90"/>
      <c r="G30" s="480" t="s">
        <v>244</v>
      </c>
      <c r="H30" s="91">
        <v>0.062</v>
      </c>
      <c r="I30" s="92"/>
      <c r="J30" s="331"/>
      <c r="K30" s="93"/>
      <c r="L30" s="94"/>
      <c r="M30" s="93"/>
      <c r="N30" s="94"/>
      <c r="O30" s="93"/>
      <c r="P30" s="94"/>
      <c r="Q30" s="93"/>
      <c r="R30" s="94"/>
      <c r="S30" s="93"/>
      <c r="T30" s="95"/>
      <c r="U30" s="96"/>
    </row>
    <row r="31" spans="3:21" ht="20.25" customHeight="1">
      <c r="C31" s="452" t="s">
        <v>170</v>
      </c>
      <c r="D31" s="453" t="s">
        <v>161</v>
      </c>
      <c r="E31" s="454" t="s">
        <v>44</v>
      </c>
      <c r="F31" s="455"/>
      <c r="G31" s="455"/>
      <c r="H31" s="456">
        <f>F31*H$30</f>
        <v>0</v>
      </c>
      <c r="I31" s="455">
        <f>F31-H31</f>
        <v>0</v>
      </c>
      <c r="J31" s="457">
        <v>12</v>
      </c>
      <c r="K31" s="458"/>
      <c r="L31" s="459">
        <f>I31/J31*K31</f>
        <v>0</v>
      </c>
      <c r="M31" s="459"/>
      <c r="N31" s="459">
        <f>I31/J31*M31</f>
        <v>0</v>
      </c>
      <c r="O31" s="459"/>
      <c r="P31" s="459">
        <f>I31/J31*O31</f>
        <v>0</v>
      </c>
      <c r="Q31" s="459"/>
      <c r="R31" s="459">
        <f>I31/J31*Q31</f>
        <v>0</v>
      </c>
      <c r="S31" s="459"/>
      <c r="T31" s="460">
        <f>I31/J31*S31</f>
        <v>0</v>
      </c>
      <c r="U31" s="461">
        <f>SUM(L31+N31+P31+R31+T31)</f>
        <v>0</v>
      </c>
    </row>
    <row r="32" spans="3:21" ht="12" customHeight="1">
      <c r="C32" s="410"/>
      <c r="D32" s="312"/>
      <c r="E32" s="411"/>
      <c r="F32" s="313"/>
      <c r="G32" s="313"/>
      <c r="H32" s="314"/>
      <c r="I32" s="313"/>
      <c r="J32" s="313"/>
      <c r="K32" s="412"/>
      <c r="L32" s="413"/>
      <c r="M32" s="413"/>
      <c r="N32" s="413"/>
      <c r="O32" s="413"/>
      <c r="P32" s="413"/>
      <c r="Q32" s="413"/>
      <c r="R32" s="413"/>
      <c r="S32" s="413"/>
      <c r="T32" s="414"/>
      <c r="U32" s="315"/>
    </row>
    <row r="33" spans="3:22" ht="12.75">
      <c r="C33" s="97" t="s">
        <v>262</v>
      </c>
      <c r="D33" s="266" t="s">
        <v>161</v>
      </c>
      <c r="E33" s="98" t="s">
        <v>44</v>
      </c>
      <c r="F33" s="99"/>
      <c r="G33" s="99"/>
      <c r="H33" s="157">
        <f>F33*H30</f>
        <v>0</v>
      </c>
      <c r="I33" s="100">
        <f>F33-H33</f>
        <v>0</v>
      </c>
      <c r="J33" s="293">
        <v>12</v>
      </c>
      <c r="K33" s="293"/>
      <c r="L33" s="101">
        <f>I33/J33*K33</f>
        <v>0</v>
      </c>
      <c r="M33" s="319"/>
      <c r="N33" s="101">
        <f>I33/J33*M33</f>
        <v>0</v>
      </c>
      <c r="O33" s="319"/>
      <c r="P33" s="101">
        <f>I33/J33*O33</f>
        <v>0</v>
      </c>
      <c r="Q33" s="319"/>
      <c r="R33" s="101">
        <f>I33/J33*Q33</f>
        <v>0</v>
      </c>
      <c r="S33" s="319"/>
      <c r="T33" s="102">
        <f>I33/J33*S33</f>
        <v>0</v>
      </c>
      <c r="U33" s="103">
        <f>SUM(L33+N33+P33+R33+T33)</f>
        <v>0</v>
      </c>
      <c r="V33" s="522">
        <f>SUM(K33+M33+O33+Q33+S33)</f>
        <v>0</v>
      </c>
    </row>
    <row r="34" spans="3:22" ht="12.75">
      <c r="C34" s="97" t="s">
        <v>263</v>
      </c>
      <c r="D34" s="266" t="s">
        <v>161</v>
      </c>
      <c r="E34" s="98" t="s">
        <v>44</v>
      </c>
      <c r="F34" s="99"/>
      <c r="G34" s="99"/>
      <c r="H34" s="157">
        <f>F34*H30</f>
        <v>0</v>
      </c>
      <c r="I34" s="100">
        <f>F34-H34</f>
        <v>0</v>
      </c>
      <c r="J34" s="293">
        <v>12</v>
      </c>
      <c r="K34" s="293"/>
      <c r="L34" s="101">
        <f>I34/J34*K34</f>
        <v>0</v>
      </c>
      <c r="M34" s="319"/>
      <c r="N34" s="101">
        <f>I34/J34*M34</f>
        <v>0</v>
      </c>
      <c r="O34" s="319"/>
      <c r="P34" s="101">
        <f>I34/J34*O34</f>
        <v>0</v>
      </c>
      <c r="Q34" s="319"/>
      <c r="R34" s="101">
        <f>I34/J34*Q34</f>
        <v>0</v>
      </c>
      <c r="S34" s="319"/>
      <c r="T34" s="102">
        <f>I34/J34*S34</f>
        <v>0</v>
      </c>
      <c r="U34" s="103">
        <f>SUM(L34+N34+P34+R34+T34)</f>
        <v>0</v>
      </c>
      <c r="V34" s="522">
        <f>SUM(K34+M34+O34+Q34+S34)</f>
        <v>0</v>
      </c>
    </row>
    <row r="35" spans="3:22" ht="20.25" customHeight="1">
      <c r="C35" s="318" t="s">
        <v>269</v>
      </c>
      <c r="D35" s="312"/>
      <c r="E35" s="312"/>
      <c r="F35" s="313"/>
      <c r="G35" s="313"/>
      <c r="H35" s="314">
        <f>SUM(H33:H34)</f>
        <v>0</v>
      </c>
      <c r="I35" s="313"/>
      <c r="J35" s="313"/>
      <c r="K35" s="428">
        <f aca="true" t="shared" si="9" ref="K35:T35">SUM(K33:K34)</f>
        <v>0</v>
      </c>
      <c r="L35" s="317">
        <f t="shared" si="9"/>
        <v>0</v>
      </c>
      <c r="M35" s="428">
        <f t="shared" si="9"/>
        <v>0</v>
      </c>
      <c r="N35" s="317">
        <f t="shared" si="9"/>
        <v>0</v>
      </c>
      <c r="O35" s="428">
        <f t="shared" si="9"/>
        <v>0</v>
      </c>
      <c r="P35" s="317">
        <f t="shared" si="9"/>
        <v>0</v>
      </c>
      <c r="Q35" s="428">
        <f t="shared" si="9"/>
        <v>0</v>
      </c>
      <c r="R35" s="317">
        <f t="shared" si="9"/>
        <v>0</v>
      </c>
      <c r="S35" s="428">
        <f t="shared" si="9"/>
        <v>0</v>
      </c>
      <c r="T35" s="317">
        <f t="shared" si="9"/>
        <v>0</v>
      </c>
      <c r="U35" s="317">
        <f>SUM(L35+N35+P35+R35+T35)</f>
        <v>0</v>
      </c>
      <c r="V35" s="522"/>
    </row>
    <row r="36" spans="3:22" ht="12.75">
      <c r="C36" s="97" t="s">
        <v>272</v>
      </c>
      <c r="D36" s="266" t="s">
        <v>161</v>
      </c>
      <c r="E36" s="98" t="s">
        <v>44</v>
      </c>
      <c r="F36" s="99"/>
      <c r="G36" s="99"/>
      <c r="H36" s="508"/>
      <c r="I36" s="100">
        <f>F36-H36</f>
        <v>0</v>
      </c>
      <c r="J36" s="293">
        <v>12</v>
      </c>
      <c r="K36" s="293"/>
      <c r="L36" s="101">
        <f aca="true" t="shared" si="10" ref="L36:L43">I36/J36*K36</f>
        <v>0</v>
      </c>
      <c r="M36" s="319"/>
      <c r="N36" s="101">
        <f aca="true" t="shared" si="11" ref="N36:N43">I36/J36*M36</f>
        <v>0</v>
      </c>
      <c r="O36" s="319"/>
      <c r="P36" s="101">
        <f aca="true" t="shared" si="12" ref="P36:P43">I36/J36*O36</f>
        <v>0</v>
      </c>
      <c r="Q36" s="319"/>
      <c r="R36" s="101">
        <f aca="true" t="shared" si="13" ref="R36:R43">I36/J36*Q36</f>
        <v>0</v>
      </c>
      <c r="S36" s="319"/>
      <c r="T36" s="102">
        <f aca="true" t="shared" si="14" ref="T36:T43">I36/J36*S36</f>
        <v>0</v>
      </c>
      <c r="U36" s="103">
        <f aca="true" t="shared" si="15" ref="U36:U53">SUM(L36+N36+P36+R36+T36)</f>
        <v>0</v>
      </c>
      <c r="V36" s="522">
        <f>SUM(K36+M36+O36+Q36+S36)</f>
        <v>0</v>
      </c>
    </row>
    <row r="37" spans="3:22" ht="12.75">
      <c r="C37" s="97" t="s">
        <v>272</v>
      </c>
      <c r="D37" s="266" t="s">
        <v>161</v>
      </c>
      <c r="E37" s="98" t="s">
        <v>44</v>
      </c>
      <c r="F37" s="99"/>
      <c r="G37" s="99"/>
      <c r="H37" s="508"/>
      <c r="I37" s="100">
        <f aca="true" t="shared" si="16" ref="I37:I43">F37-H37</f>
        <v>0</v>
      </c>
      <c r="J37" s="293">
        <v>12</v>
      </c>
      <c r="K37" s="293"/>
      <c r="L37" s="101">
        <f t="shared" si="10"/>
        <v>0</v>
      </c>
      <c r="M37" s="319"/>
      <c r="N37" s="101">
        <f t="shared" si="11"/>
        <v>0</v>
      </c>
      <c r="O37" s="319"/>
      <c r="P37" s="101">
        <f t="shared" si="12"/>
        <v>0</v>
      </c>
      <c r="Q37" s="319"/>
      <c r="R37" s="101">
        <f t="shared" si="13"/>
        <v>0</v>
      </c>
      <c r="S37" s="319"/>
      <c r="T37" s="102">
        <f t="shared" si="14"/>
        <v>0</v>
      </c>
      <c r="U37" s="103">
        <f t="shared" si="15"/>
        <v>0</v>
      </c>
      <c r="V37" s="522">
        <f aca="true" t="shared" si="17" ref="V37:V56">SUM(K37+M37+O37+Q37+S37)</f>
        <v>0</v>
      </c>
    </row>
    <row r="38" spans="3:22" ht="12.75">
      <c r="C38" s="97" t="s">
        <v>272</v>
      </c>
      <c r="D38" s="266" t="s">
        <v>161</v>
      </c>
      <c r="E38" s="98" t="s">
        <v>44</v>
      </c>
      <c r="F38" s="99"/>
      <c r="G38" s="99"/>
      <c r="H38" s="508"/>
      <c r="I38" s="100">
        <f t="shared" si="16"/>
        <v>0</v>
      </c>
      <c r="J38" s="293">
        <v>12</v>
      </c>
      <c r="K38" s="293"/>
      <c r="L38" s="101">
        <f t="shared" si="10"/>
        <v>0</v>
      </c>
      <c r="M38" s="319"/>
      <c r="N38" s="101">
        <f t="shared" si="11"/>
        <v>0</v>
      </c>
      <c r="O38" s="319"/>
      <c r="P38" s="101">
        <f t="shared" si="12"/>
        <v>0</v>
      </c>
      <c r="Q38" s="319"/>
      <c r="R38" s="101">
        <f t="shared" si="13"/>
        <v>0</v>
      </c>
      <c r="S38" s="319"/>
      <c r="T38" s="102">
        <f t="shared" si="14"/>
        <v>0</v>
      </c>
      <c r="U38" s="103">
        <f t="shared" si="15"/>
        <v>0</v>
      </c>
      <c r="V38" s="522">
        <f t="shared" si="17"/>
        <v>0</v>
      </c>
    </row>
    <row r="39" spans="3:22" ht="12.75">
      <c r="C39" s="97" t="s">
        <v>272</v>
      </c>
      <c r="D39" s="266" t="s">
        <v>161</v>
      </c>
      <c r="E39" s="98" t="s">
        <v>44</v>
      </c>
      <c r="F39" s="99"/>
      <c r="G39" s="99"/>
      <c r="H39" s="508"/>
      <c r="I39" s="100">
        <f t="shared" si="16"/>
        <v>0</v>
      </c>
      <c r="J39" s="293">
        <v>12</v>
      </c>
      <c r="K39" s="293"/>
      <c r="L39" s="101">
        <f t="shared" si="10"/>
        <v>0</v>
      </c>
      <c r="M39" s="319"/>
      <c r="N39" s="101">
        <f t="shared" si="11"/>
        <v>0</v>
      </c>
      <c r="O39" s="319"/>
      <c r="P39" s="101">
        <f t="shared" si="12"/>
        <v>0</v>
      </c>
      <c r="Q39" s="319"/>
      <c r="R39" s="101">
        <f t="shared" si="13"/>
        <v>0</v>
      </c>
      <c r="S39" s="319"/>
      <c r="T39" s="102">
        <f t="shared" si="14"/>
        <v>0</v>
      </c>
      <c r="U39" s="103">
        <f t="shared" si="15"/>
        <v>0</v>
      </c>
      <c r="V39" s="522">
        <f t="shared" si="17"/>
        <v>0</v>
      </c>
    </row>
    <row r="40" spans="3:22" ht="12.75">
      <c r="C40" s="97" t="s">
        <v>272</v>
      </c>
      <c r="D40" s="266" t="s">
        <v>161</v>
      </c>
      <c r="E40" s="98" t="s">
        <v>44</v>
      </c>
      <c r="F40" s="99"/>
      <c r="G40" s="99"/>
      <c r="H40" s="508"/>
      <c r="I40" s="100">
        <f t="shared" si="16"/>
        <v>0</v>
      </c>
      <c r="J40" s="293">
        <v>12</v>
      </c>
      <c r="K40" s="293"/>
      <c r="L40" s="101">
        <f t="shared" si="10"/>
        <v>0</v>
      </c>
      <c r="M40" s="319"/>
      <c r="N40" s="101">
        <f t="shared" si="11"/>
        <v>0</v>
      </c>
      <c r="O40" s="319"/>
      <c r="P40" s="101">
        <f t="shared" si="12"/>
        <v>0</v>
      </c>
      <c r="Q40" s="319"/>
      <c r="R40" s="101">
        <f t="shared" si="13"/>
        <v>0</v>
      </c>
      <c r="S40" s="319"/>
      <c r="T40" s="102">
        <f t="shared" si="14"/>
        <v>0</v>
      </c>
      <c r="U40" s="103">
        <f t="shared" si="15"/>
        <v>0</v>
      </c>
      <c r="V40" s="522">
        <f t="shared" si="17"/>
        <v>0</v>
      </c>
    </row>
    <row r="41" spans="3:22" ht="12.75">
      <c r="C41" s="97" t="s">
        <v>272</v>
      </c>
      <c r="D41" s="266" t="s">
        <v>161</v>
      </c>
      <c r="E41" s="98" t="s">
        <v>44</v>
      </c>
      <c r="F41" s="99"/>
      <c r="G41" s="99"/>
      <c r="H41" s="508"/>
      <c r="I41" s="100">
        <f t="shared" si="16"/>
        <v>0</v>
      </c>
      <c r="J41" s="293">
        <v>12</v>
      </c>
      <c r="K41" s="293"/>
      <c r="L41" s="101">
        <f t="shared" si="10"/>
        <v>0</v>
      </c>
      <c r="M41" s="319"/>
      <c r="N41" s="101">
        <f t="shared" si="11"/>
        <v>0</v>
      </c>
      <c r="O41" s="319"/>
      <c r="P41" s="101">
        <f t="shared" si="12"/>
        <v>0</v>
      </c>
      <c r="Q41" s="319"/>
      <c r="R41" s="101">
        <f t="shared" si="13"/>
        <v>0</v>
      </c>
      <c r="S41" s="319"/>
      <c r="T41" s="102">
        <f t="shared" si="14"/>
        <v>0</v>
      </c>
      <c r="U41" s="103">
        <f t="shared" si="15"/>
        <v>0</v>
      </c>
      <c r="V41" s="522">
        <f t="shared" si="17"/>
        <v>0</v>
      </c>
    </row>
    <row r="42" spans="3:22" ht="12.75">
      <c r="C42" s="97" t="s">
        <v>272</v>
      </c>
      <c r="D42" s="266" t="s">
        <v>161</v>
      </c>
      <c r="E42" s="98" t="s">
        <v>44</v>
      </c>
      <c r="F42" s="99"/>
      <c r="G42" s="99"/>
      <c r="H42" s="508"/>
      <c r="I42" s="100">
        <f t="shared" si="16"/>
        <v>0</v>
      </c>
      <c r="J42" s="293">
        <v>12</v>
      </c>
      <c r="K42" s="293"/>
      <c r="L42" s="101">
        <f t="shared" si="10"/>
        <v>0</v>
      </c>
      <c r="M42" s="319"/>
      <c r="N42" s="101">
        <f t="shared" si="11"/>
        <v>0</v>
      </c>
      <c r="O42" s="319"/>
      <c r="P42" s="101">
        <f t="shared" si="12"/>
        <v>0</v>
      </c>
      <c r="Q42" s="319"/>
      <c r="R42" s="101">
        <f t="shared" si="13"/>
        <v>0</v>
      </c>
      <c r="S42" s="319"/>
      <c r="T42" s="102">
        <f t="shared" si="14"/>
        <v>0</v>
      </c>
      <c r="U42" s="103">
        <f t="shared" si="15"/>
        <v>0</v>
      </c>
      <c r="V42" s="522">
        <f t="shared" si="17"/>
        <v>0</v>
      </c>
    </row>
    <row r="43" spans="3:22" ht="12.75">
      <c r="C43" s="97" t="s">
        <v>272</v>
      </c>
      <c r="D43" s="266" t="s">
        <v>161</v>
      </c>
      <c r="E43" s="98" t="s">
        <v>44</v>
      </c>
      <c r="F43" s="99"/>
      <c r="G43" s="99"/>
      <c r="H43" s="508"/>
      <c r="I43" s="100">
        <f t="shared" si="16"/>
        <v>0</v>
      </c>
      <c r="J43" s="293">
        <v>12</v>
      </c>
      <c r="K43" s="293"/>
      <c r="L43" s="101">
        <f t="shared" si="10"/>
        <v>0</v>
      </c>
      <c r="M43" s="319"/>
      <c r="N43" s="101">
        <f t="shared" si="11"/>
        <v>0</v>
      </c>
      <c r="O43" s="319"/>
      <c r="P43" s="101">
        <f t="shared" si="12"/>
        <v>0</v>
      </c>
      <c r="Q43" s="319"/>
      <c r="R43" s="101">
        <f t="shared" si="13"/>
        <v>0</v>
      </c>
      <c r="S43" s="319"/>
      <c r="T43" s="102">
        <f t="shared" si="14"/>
        <v>0</v>
      </c>
      <c r="U43" s="103">
        <f t="shared" si="15"/>
        <v>0</v>
      </c>
      <c r="V43" s="522">
        <f t="shared" si="17"/>
        <v>0</v>
      </c>
    </row>
    <row r="44" spans="3:22" ht="20.25" customHeight="1">
      <c r="C44" s="318" t="s">
        <v>189</v>
      </c>
      <c r="D44" s="312"/>
      <c r="E44" s="312"/>
      <c r="F44" s="313"/>
      <c r="G44" s="313"/>
      <c r="H44" s="314"/>
      <c r="I44" s="313"/>
      <c r="J44" s="316"/>
      <c r="K44" s="317">
        <f aca="true" t="shared" si="18" ref="K44:T44">SUM(K36:K43)</f>
        <v>0</v>
      </c>
      <c r="L44" s="317">
        <f t="shared" si="18"/>
        <v>0</v>
      </c>
      <c r="M44" s="317">
        <f t="shared" si="18"/>
        <v>0</v>
      </c>
      <c r="N44" s="317">
        <f t="shared" si="18"/>
        <v>0</v>
      </c>
      <c r="O44" s="317">
        <f t="shared" si="18"/>
        <v>0</v>
      </c>
      <c r="P44" s="317">
        <f t="shared" si="18"/>
        <v>0</v>
      </c>
      <c r="Q44" s="317">
        <f t="shared" si="18"/>
        <v>0</v>
      </c>
      <c r="R44" s="317">
        <f t="shared" si="18"/>
        <v>0</v>
      </c>
      <c r="S44" s="317">
        <f t="shared" si="18"/>
        <v>0</v>
      </c>
      <c r="T44" s="317">
        <f t="shared" si="18"/>
        <v>0</v>
      </c>
      <c r="U44" s="317">
        <f>L44+N44+P44+R44+T44</f>
        <v>0</v>
      </c>
      <c r="V44" s="522"/>
    </row>
    <row r="45" spans="3:22" ht="12.75">
      <c r="C45" s="97" t="s">
        <v>165</v>
      </c>
      <c r="D45" s="266" t="s">
        <v>161</v>
      </c>
      <c r="E45" s="98" t="s">
        <v>44</v>
      </c>
      <c r="F45" s="99"/>
      <c r="G45" s="99"/>
      <c r="H45" s="508"/>
      <c r="I45" s="100">
        <f aca="true" t="shared" si="19" ref="I45:I53">F45-H45</f>
        <v>0</v>
      </c>
      <c r="J45" s="293">
        <v>12</v>
      </c>
      <c r="K45" s="293"/>
      <c r="L45" s="101">
        <f>I45/J45*K45</f>
        <v>0</v>
      </c>
      <c r="M45" s="319"/>
      <c r="N45" s="101">
        <f>I45/J45*M45</f>
        <v>0</v>
      </c>
      <c r="O45" s="319"/>
      <c r="P45" s="101">
        <f>I45/J45*O45</f>
        <v>0</v>
      </c>
      <c r="Q45" s="319"/>
      <c r="R45" s="101">
        <f>I45/J45*Q45</f>
        <v>0</v>
      </c>
      <c r="S45" s="319"/>
      <c r="T45" s="102">
        <f>I45/J45*S45</f>
        <v>0</v>
      </c>
      <c r="U45" s="103">
        <f t="shared" si="15"/>
        <v>0</v>
      </c>
      <c r="V45" s="522">
        <f t="shared" si="17"/>
        <v>0</v>
      </c>
    </row>
    <row r="46" spans="3:22" ht="12.75">
      <c r="C46" s="97" t="s">
        <v>165</v>
      </c>
      <c r="D46" s="266" t="s">
        <v>161</v>
      </c>
      <c r="E46" s="98" t="s">
        <v>44</v>
      </c>
      <c r="F46" s="99"/>
      <c r="G46" s="99"/>
      <c r="H46" s="508"/>
      <c r="I46" s="100">
        <f t="shared" si="19"/>
        <v>0</v>
      </c>
      <c r="J46" s="293">
        <v>12</v>
      </c>
      <c r="K46" s="293"/>
      <c r="L46" s="101">
        <f>I46/J46*K46</f>
        <v>0</v>
      </c>
      <c r="M46" s="319"/>
      <c r="N46" s="101">
        <f>I46/J46*M46</f>
        <v>0</v>
      </c>
      <c r="O46" s="319"/>
      <c r="P46" s="101">
        <f>I46/J46*O46</f>
        <v>0</v>
      </c>
      <c r="Q46" s="319"/>
      <c r="R46" s="101">
        <f>I46/J46*Q46</f>
        <v>0</v>
      </c>
      <c r="S46" s="319"/>
      <c r="T46" s="102">
        <f>I46/J46*S46</f>
        <v>0</v>
      </c>
      <c r="U46" s="103">
        <f t="shared" si="15"/>
        <v>0</v>
      </c>
      <c r="V46" s="522">
        <f t="shared" si="17"/>
        <v>0</v>
      </c>
    </row>
    <row r="47" spans="3:22" ht="12.75">
      <c r="C47" s="97" t="s">
        <v>165</v>
      </c>
      <c r="D47" s="266" t="s">
        <v>161</v>
      </c>
      <c r="E47" s="98" t="s">
        <v>44</v>
      </c>
      <c r="F47" s="99"/>
      <c r="G47" s="99"/>
      <c r="H47" s="508"/>
      <c r="I47" s="100">
        <f t="shared" si="19"/>
        <v>0</v>
      </c>
      <c r="J47" s="293">
        <v>12</v>
      </c>
      <c r="K47" s="293"/>
      <c r="L47" s="101">
        <f>I47/J47*K47</f>
        <v>0</v>
      </c>
      <c r="M47" s="319"/>
      <c r="N47" s="101">
        <f>I47/J47*M47</f>
        <v>0</v>
      </c>
      <c r="O47" s="319"/>
      <c r="P47" s="101">
        <f>I47/J47*O47</f>
        <v>0</v>
      </c>
      <c r="Q47" s="319"/>
      <c r="R47" s="101">
        <f>I47/J47*Q47</f>
        <v>0</v>
      </c>
      <c r="S47" s="319"/>
      <c r="T47" s="102">
        <f>I47/J47*S47</f>
        <v>0</v>
      </c>
      <c r="U47" s="103">
        <f t="shared" si="15"/>
        <v>0</v>
      </c>
      <c r="V47" s="522">
        <f t="shared" si="17"/>
        <v>0</v>
      </c>
    </row>
    <row r="48" spans="3:22" ht="12.75">
      <c r="C48" s="97" t="s">
        <v>165</v>
      </c>
      <c r="D48" s="266" t="s">
        <v>161</v>
      </c>
      <c r="E48" s="98" t="s">
        <v>44</v>
      </c>
      <c r="F48" s="99"/>
      <c r="G48" s="99"/>
      <c r="H48" s="508"/>
      <c r="I48" s="100">
        <f t="shared" si="19"/>
        <v>0</v>
      </c>
      <c r="J48" s="293">
        <v>12</v>
      </c>
      <c r="K48" s="293"/>
      <c r="L48" s="101">
        <f>I48/J48*K48</f>
        <v>0</v>
      </c>
      <c r="M48" s="319"/>
      <c r="N48" s="101">
        <f>I48/J48*M48</f>
        <v>0</v>
      </c>
      <c r="O48" s="319"/>
      <c r="P48" s="101">
        <f>I48/J48*O48</f>
        <v>0</v>
      </c>
      <c r="Q48" s="319"/>
      <c r="R48" s="101">
        <f>I48/J48*Q48</f>
        <v>0</v>
      </c>
      <c r="S48" s="319"/>
      <c r="T48" s="102">
        <f>I48/J48*S48</f>
        <v>0</v>
      </c>
      <c r="U48" s="103">
        <f t="shared" si="15"/>
        <v>0</v>
      </c>
      <c r="V48" s="522">
        <f t="shared" si="17"/>
        <v>0</v>
      </c>
    </row>
    <row r="49" spans="3:22" ht="20.25" customHeight="1">
      <c r="C49" s="318" t="s">
        <v>190</v>
      </c>
      <c r="D49" s="312"/>
      <c r="E49" s="312"/>
      <c r="F49" s="313"/>
      <c r="G49" s="313"/>
      <c r="H49" s="314"/>
      <c r="I49" s="313"/>
      <c r="J49" s="313"/>
      <c r="K49" s="428">
        <f aca="true" t="shared" si="20" ref="K49:T49">SUM(K45:K48)</f>
        <v>0</v>
      </c>
      <c r="L49" s="317">
        <f t="shared" si="20"/>
        <v>0</v>
      </c>
      <c r="M49" s="428">
        <f t="shared" si="20"/>
        <v>0</v>
      </c>
      <c r="N49" s="317">
        <f t="shared" si="20"/>
        <v>0</v>
      </c>
      <c r="O49" s="428">
        <f t="shared" si="20"/>
        <v>0</v>
      </c>
      <c r="P49" s="317">
        <f t="shared" si="20"/>
        <v>0</v>
      </c>
      <c r="Q49" s="428">
        <f t="shared" si="20"/>
        <v>0</v>
      </c>
      <c r="R49" s="317">
        <f t="shared" si="20"/>
        <v>0</v>
      </c>
      <c r="S49" s="428">
        <f t="shared" si="20"/>
        <v>0</v>
      </c>
      <c r="T49" s="317">
        <f t="shared" si="20"/>
        <v>0</v>
      </c>
      <c r="U49" s="317">
        <f>SUM(L49+N49+P49+R49+T49)</f>
        <v>0</v>
      </c>
      <c r="V49" s="522"/>
    </row>
    <row r="50" spans="3:22" ht="12.75">
      <c r="C50" s="97" t="s">
        <v>264</v>
      </c>
      <c r="D50" s="266" t="s">
        <v>161</v>
      </c>
      <c r="E50" s="98" t="s">
        <v>44</v>
      </c>
      <c r="F50" s="99"/>
      <c r="G50" s="99"/>
      <c r="H50" s="157">
        <f>F50*H$30</f>
        <v>0</v>
      </c>
      <c r="I50" s="100">
        <f t="shared" si="19"/>
        <v>0</v>
      </c>
      <c r="J50" s="293">
        <v>12</v>
      </c>
      <c r="K50" s="293"/>
      <c r="L50" s="101">
        <f>I50/J50*K50</f>
        <v>0</v>
      </c>
      <c r="M50" s="293"/>
      <c r="N50" s="101">
        <f>I50/J50*M50</f>
        <v>0</v>
      </c>
      <c r="O50" s="293"/>
      <c r="P50" s="101">
        <f>I50/J50*O50</f>
        <v>0</v>
      </c>
      <c r="Q50" s="293"/>
      <c r="R50" s="101">
        <f>I50/J50*Q50</f>
        <v>0</v>
      </c>
      <c r="S50" s="293"/>
      <c r="T50" s="102">
        <f>I50/J50*S50</f>
        <v>0</v>
      </c>
      <c r="U50" s="103">
        <f t="shared" si="15"/>
        <v>0</v>
      </c>
      <c r="V50" s="522">
        <f t="shared" si="17"/>
        <v>0</v>
      </c>
    </row>
    <row r="51" spans="3:22" ht="12.75">
      <c r="C51" s="97" t="s">
        <v>264</v>
      </c>
      <c r="D51" s="266" t="s">
        <v>161</v>
      </c>
      <c r="E51" s="98" t="s">
        <v>44</v>
      </c>
      <c r="F51" s="99"/>
      <c r="G51" s="99"/>
      <c r="H51" s="157">
        <f>F51*H$30</f>
        <v>0</v>
      </c>
      <c r="I51" s="100">
        <f>F51-H51</f>
        <v>0</v>
      </c>
      <c r="J51" s="293">
        <v>12</v>
      </c>
      <c r="K51" s="293"/>
      <c r="L51" s="101">
        <f>I51/J51*K51</f>
        <v>0</v>
      </c>
      <c r="M51" s="293"/>
      <c r="N51" s="101">
        <f>I51/J51*M51</f>
        <v>0</v>
      </c>
      <c r="O51" s="293"/>
      <c r="P51" s="101">
        <f>I51/J51*O51</f>
        <v>0</v>
      </c>
      <c r="Q51" s="293"/>
      <c r="R51" s="101">
        <f>I51/J51*Q51</f>
        <v>0</v>
      </c>
      <c r="S51" s="293"/>
      <c r="T51" s="102">
        <f>I51/J51*S51</f>
        <v>0</v>
      </c>
      <c r="U51" s="103">
        <f>SUM(L51+N51+P51+R51+T51)</f>
        <v>0</v>
      </c>
      <c r="V51" s="522">
        <f t="shared" si="17"/>
        <v>0</v>
      </c>
    </row>
    <row r="52" spans="3:22" ht="12.75">
      <c r="C52" s="97" t="s">
        <v>264</v>
      </c>
      <c r="D52" s="266" t="s">
        <v>161</v>
      </c>
      <c r="E52" s="98" t="s">
        <v>44</v>
      </c>
      <c r="F52" s="99"/>
      <c r="G52" s="99"/>
      <c r="H52" s="157">
        <f>F52*H$30</f>
        <v>0</v>
      </c>
      <c r="I52" s="100">
        <f t="shared" si="19"/>
        <v>0</v>
      </c>
      <c r="J52" s="293">
        <v>12</v>
      </c>
      <c r="K52" s="293"/>
      <c r="L52" s="101">
        <f>I52/J52*K52</f>
        <v>0</v>
      </c>
      <c r="M52" s="293"/>
      <c r="N52" s="101">
        <f>I52/J52*M52</f>
        <v>0</v>
      </c>
      <c r="O52" s="293"/>
      <c r="P52" s="101">
        <f>I52/J52*O52</f>
        <v>0</v>
      </c>
      <c r="Q52" s="293"/>
      <c r="R52" s="101">
        <f>I52/J52*Q52</f>
        <v>0</v>
      </c>
      <c r="S52" s="293"/>
      <c r="T52" s="102">
        <f>I52/J52*S52</f>
        <v>0</v>
      </c>
      <c r="U52" s="103">
        <f t="shared" si="15"/>
        <v>0</v>
      </c>
      <c r="V52" s="522">
        <f t="shared" si="17"/>
        <v>0</v>
      </c>
    </row>
    <row r="53" spans="3:22" ht="12.75">
      <c r="C53" s="97" t="s">
        <v>264</v>
      </c>
      <c r="D53" s="266" t="s">
        <v>161</v>
      </c>
      <c r="E53" s="98" t="s">
        <v>44</v>
      </c>
      <c r="F53" s="99"/>
      <c r="G53" s="99"/>
      <c r="H53" s="157">
        <f>F53*H$30</f>
        <v>0</v>
      </c>
      <c r="I53" s="100">
        <f t="shared" si="19"/>
        <v>0</v>
      </c>
      <c r="J53" s="293">
        <v>12</v>
      </c>
      <c r="K53" s="293"/>
      <c r="L53" s="101">
        <f>I53/J53*K53</f>
        <v>0</v>
      </c>
      <c r="M53" s="293"/>
      <c r="N53" s="101">
        <f>I53/J53*M53</f>
        <v>0</v>
      </c>
      <c r="O53" s="293"/>
      <c r="P53" s="101">
        <f>I53/J53*O53</f>
        <v>0</v>
      </c>
      <c r="Q53" s="293"/>
      <c r="R53" s="101">
        <f>I53/J53*Q53</f>
        <v>0</v>
      </c>
      <c r="S53" s="293"/>
      <c r="T53" s="102">
        <f>I53/J53*S53</f>
        <v>0</v>
      </c>
      <c r="U53" s="103">
        <f t="shared" si="15"/>
        <v>0</v>
      </c>
      <c r="V53" s="522">
        <f t="shared" si="17"/>
        <v>0</v>
      </c>
    </row>
    <row r="54" spans="3:22" ht="22.5" customHeight="1">
      <c r="C54" s="318" t="s">
        <v>229</v>
      </c>
      <c r="D54" s="312"/>
      <c r="E54" s="312"/>
      <c r="F54" s="313"/>
      <c r="G54" s="313"/>
      <c r="H54" s="314">
        <f>SUM(H50:H53)</f>
        <v>0</v>
      </c>
      <c r="I54" s="313"/>
      <c r="J54" s="313"/>
      <c r="K54" s="428">
        <f>SUM(K50:K53)</f>
        <v>0</v>
      </c>
      <c r="L54" s="317">
        <f>SUM(L50:L53)</f>
        <v>0</v>
      </c>
      <c r="M54" s="428">
        <f aca="true" t="shared" si="21" ref="M54:T54">SUM(M50:M53)</f>
        <v>0</v>
      </c>
      <c r="N54" s="317">
        <f t="shared" si="21"/>
        <v>0</v>
      </c>
      <c r="O54" s="428">
        <f t="shared" si="21"/>
        <v>0</v>
      </c>
      <c r="P54" s="317">
        <f t="shared" si="21"/>
        <v>0</v>
      </c>
      <c r="Q54" s="428">
        <f t="shared" si="21"/>
        <v>0</v>
      </c>
      <c r="R54" s="317">
        <f t="shared" si="21"/>
        <v>0</v>
      </c>
      <c r="S54" s="428">
        <f t="shared" si="21"/>
        <v>0</v>
      </c>
      <c r="T54" s="317">
        <f t="shared" si="21"/>
        <v>0</v>
      </c>
      <c r="U54" s="317">
        <f>SUM(L54+N54+P54+R54+T54)</f>
        <v>0</v>
      </c>
      <c r="V54" s="522"/>
    </row>
    <row r="55" spans="3:22" ht="12.75">
      <c r="C55" s="97" t="s">
        <v>242</v>
      </c>
      <c r="D55" s="266" t="s">
        <v>161</v>
      </c>
      <c r="E55" s="98" t="s">
        <v>44</v>
      </c>
      <c r="F55" s="99"/>
      <c r="G55" s="99"/>
      <c r="H55" s="157">
        <f>F55*H30</f>
        <v>0</v>
      </c>
      <c r="I55" s="100">
        <f>F55-H55</f>
        <v>0</v>
      </c>
      <c r="J55" s="293">
        <v>12</v>
      </c>
      <c r="K55" s="293"/>
      <c r="L55" s="101">
        <f>I55/J55*K55</f>
        <v>0</v>
      </c>
      <c r="M55" s="319"/>
      <c r="N55" s="101">
        <f>I55/J55*M55</f>
        <v>0</v>
      </c>
      <c r="O55" s="319"/>
      <c r="P55" s="101">
        <f>I55/J55*O55</f>
        <v>0</v>
      </c>
      <c r="Q55" s="319"/>
      <c r="R55" s="101">
        <f>I55/J55*Q55</f>
        <v>0</v>
      </c>
      <c r="S55" s="319"/>
      <c r="T55" s="102">
        <f>I55/J55*S55</f>
        <v>0</v>
      </c>
      <c r="U55" s="103">
        <f>SUM(L55+N55+P55+R55+T55)</f>
        <v>0</v>
      </c>
      <c r="V55" s="522">
        <f t="shared" si="17"/>
        <v>0</v>
      </c>
    </row>
    <row r="56" spans="3:22" ht="12.75">
      <c r="C56" s="97" t="s">
        <v>242</v>
      </c>
      <c r="D56" s="266" t="s">
        <v>161</v>
      </c>
      <c r="E56" s="98" t="s">
        <v>44</v>
      </c>
      <c r="F56" s="99"/>
      <c r="G56" s="99"/>
      <c r="H56" s="157">
        <f>F56*H30</f>
        <v>0</v>
      </c>
      <c r="I56" s="100">
        <f>F56-H56</f>
        <v>0</v>
      </c>
      <c r="J56" s="293">
        <v>12</v>
      </c>
      <c r="K56" s="293"/>
      <c r="L56" s="101">
        <f>I56/J56*K56</f>
        <v>0</v>
      </c>
      <c r="M56" s="319"/>
      <c r="N56" s="101">
        <f>I56/J56*M56</f>
        <v>0</v>
      </c>
      <c r="O56" s="319"/>
      <c r="P56" s="101">
        <f>I56/J56*O56</f>
        <v>0</v>
      </c>
      <c r="Q56" s="319"/>
      <c r="R56" s="101">
        <f>I56/J56*Q56</f>
        <v>0</v>
      </c>
      <c r="S56" s="319"/>
      <c r="T56" s="102">
        <f>I56/J56*S56</f>
        <v>0</v>
      </c>
      <c r="U56" s="103">
        <f>SUM(L56+N56+P56+R56+T56)</f>
        <v>0</v>
      </c>
      <c r="V56" s="522">
        <f t="shared" si="17"/>
        <v>0</v>
      </c>
    </row>
    <row r="57" spans="3:21" ht="22.5" customHeight="1">
      <c r="C57" s="318" t="s">
        <v>234</v>
      </c>
      <c r="D57" s="312"/>
      <c r="E57" s="312"/>
      <c r="F57" s="313"/>
      <c r="G57" s="313"/>
      <c r="H57" s="314">
        <f>SUM(H55:H56)</f>
        <v>0</v>
      </c>
      <c r="I57" s="313"/>
      <c r="J57" s="313"/>
      <c r="K57" s="428">
        <f aca="true" t="shared" si="22" ref="K57:T57">SUM(K55:K56)</f>
        <v>0</v>
      </c>
      <c r="L57" s="317">
        <f t="shared" si="22"/>
        <v>0</v>
      </c>
      <c r="M57" s="428">
        <f t="shared" si="22"/>
        <v>0</v>
      </c>
      <c r="N57" s="317">
        <f t="shared" si="22"/>
        <v>0</v>
      </c>
      <c r="O57" s="428">
        <f t="shared" si="22"/>
        <v>0</v>
      </c>
      <c r="P57" s="317">
        <f t="shared" si="22"/>
        <v>0</v>
      </c>
      <c r="Q57" s="428">
        <f t="shared" si="22"/>
        <v>0</v>
      </c>
      <c r="R57" s="317">
        <f t="shared" si="22"/>
        <v>0</v>
      </c>
      <c r="S57" s="428">
        <f t="shared" si="22"/>
        <v>0</v>
      </c>
      <c r="T57" s="317">
        <f t="shared" si="22"/>
        <v>0</v>
      </c>
      <c r="U57" s="317">
        <f>SUM(L57+N57+P57+R57+T57)</f>
        <v>0</v>
      </c>
    </row>
    <row r="58" spans="3:21" ht="7.5" customHeight="1" thickBot="1">
      <c r="C58" s="329"/>
      <c r="D58" s="320"/>
      <c r="E58" s="320"/>
      <c r="F58" s="321"/>
      <c r="G58" s="321"/>
      <c r="H58" s="322"/>
      <c r="I58" s="321"/>
      <c r="J58" s="325"/>
      <c r="K58" s="323"/>
      <c r="L58" s="324"/>
      <c r="M58" s="323"/>
      <c r="N58" s="324"/>
      <c r="O58" s="325"/>
      <c r="P58" s="324"/>
      <c r="Q58" s="325"/>
      <c r="R58" s="324"/>
      <c r="S58" s="325"/>
      <c r="T58" s="326"/>
      <c r="U58" s="327"/>
    </row>
    <row r="59" spans="3:21" ht="23.25" customHeight="1" thickBot="1">
      <c r="C59" s="328" t="s">
        <v>191</v>
      </c>
      <c r="D59" s="104"/>
      <c r="E59" s="104"/>
      <c r="F59" s="105"/>
      <c r="G59" s="105"/>
      <c r="H59" s="105"/>
      <c r="I59" s="105"/>
      <c r="J59" s="106"/>
      <c r="K59" s="303">
        <f>K31+K35+K44+K49+K54+K57</f>
        <v>0</v>
      </c>
      <c r="L59" s="425"/>
      <c r="M59" s="303">
        <f>M31+M35+M44+M49+M54+M57</f>
        <v>0</v>
      </c>
      <c r="N59" s="425"/>
      <c r="O59" s="303">
        <f>O31+O35+O44+O49+O54+O57</f>
        <v>0</v>
      </c>
      <c r="P59" s="425"/>
      <c r="Q59" s="303">
        <f>Q31+Q35+Q44+Q49+Q54+Q57</f>
        <v>0</v>
      </c>
      <c r="R59" s="425"/>
      <c r="S59" s="303">
        <f>S31+S35+S44+S49+S54+S57</f>
        <v>0</v>
      </c>
      <c r="T59" s="425"/>
      <c r="U59" s="304">
        <f>U31+U35+U44+U49+U54+U57</f>
        <v>0</v>
      </c>
    </row>
    <row r="60" spans="3:21" ht="12.75" customHeight="1" thickBot="1">
      <c r="C60" s="420"/>
      <c r="D60" s="421"/>
      <c r="E60" s="421"/>
      <c r="F60" s="422"/>
      <c r="G60" s="422"/>
      <c r="H60" s="422"/>
      <c r="I60" s="422"/>
      <c r="J60" s="422"/>
      <c r="K60" s="423"/>
      <c r="L60" s="423"/>
      <c r="M60" s="423"/>
      <c r="N60" s="423"/>
      <c r="O60" s="423"/>
      <c r="P60" s="423"/>
      <c r="Q60" s="423"/>
      <c r="R60" s="423"/>
      <c r="S60" s="423"/>
      <c r="T60" s="423"/>
      <c r="U60" s="423"/>
    </row>
    <row r="61" spans="3:21" ht="23.25" customHeight="1" thickBot="1">
      <c r="C61" s="420"/>
      <c r="D61" s="421"/>
      <c r="E61" s="421"/>
      <c r="F61" s="422"/>
      <c r="G61" s="422"/>
      <c r="H61" s="422"/>
      <c r="I61" s="422"/>
      <c r="J61" s="422"/>
      <c r="K61" s="772"/>
      <c r="L61" s="773"/>
      <c r="M61" s="423"/>
      <c r="N61" s="423"/>
      <c r="O61" s="423"/>
      <c r="P61" s="767" t="s">
        <v>162</v>
      </c>
      <c r="Q61" s="768"/>
      <c r="R61" s="768"/>
      <c r="S61" s="768"/>
      <c r="T61" s="768"/>
      <c r="U61" s="496">
        <f>U24+U59</f>
        <v>0</v>
      </c>
    </row>
    <row r="62" spans="3:21" ht="12.75" customHeight="1" thickBot="1">
      <c r="C62" s="420"/>
      <c r="D62" s="421"/>
      <c r="E62" s="421"/>
      <c r="F62" s="422"/>
      <c r="G62" s="422"/>
      <c r="H62" s="422"/>
      <c r="I62" s="422"/>
      <c r="J62" s="422"/>
      <c r="K62" s="423"/>
      <c r="L62" s="423"/>
      <c r="M62" s="423"/>
      <c r="N62" s="423"/>
      <c r="O62" s="423"/>
      <c r="P62" s="423"/>
      <c r="Q62" s="423"/>
      <c r="R62" s="423"/>
      <c r="S62" s="423"/>
      <c r="T62" s="423"/>
      <c r="U62" s="423"/>
    </row>
    <row r="63" spans="3:21" ht="30.75" customHeight="1" thickBot="1">
      <c r="C63" s="420"/>
      <c r="D63" s="421"/>
      <c r="E63" s="421"/>
      <c r="F63" s="422"/>
      <c r="G63" s="422"/>
      <c r="H63" s="422"/>
      <c r="I63" s="422"/>
      <c r="J63" s="534" t="s">
        <v>205</v>
      </c>
      <c r="K63" s="333">
        <f>K24+K59</f>
        <v>0</v>
      </c>
      <c r="L63" s="424"/>
      <c r="M63" s="333">
        <f>M24+M59</f>
        <v>0</v>
      </c>
      <c r="N63" s="424"/>
      <c r="O63" s="333">
        <f>O24+O59</f>
        <v>0</v>
      </c>
      <c r="P63" s="424"/>
      <c r="Q63" s="333">
        <f>Q24+Q59</f>
        <v>0</v>
      </c>
      <c r="R63" s="424"/>
      <c r="S63" s="333">
        <f>S24+S59</f>
        <v>0</v>
      </c>
      <c r="T63" s="334"/>
      <c r="U63" s="535">
        <f>SUM(K63+M63+O63+Q63+S63)</f>
        <v>0</v>
      </c>
    </row>
    <row r="64" spans="3:21" ht="19.5" customHeight="1" thickBot="1">
      <c r="C64" s="420"/>
      <c r="D64" s="421"/>
      <c r="E64" s="421"/>
      <c r="F64" s="422"/>
      <c r="G64" s="422"/>
      <c r="H64" s="422"/>
      <c r="I64" s="422"/>
      <c r="J64" s="422"/>
      <c r="K64" s="423"/>
      <c r="L64" s="423"/>
      <c r="M64" s="423"/>
      <c r="N64" s="423"/>
      <c r="O64" s="423"/>
      <c r="P64" s="423"/>
      <c r="Q64" s="423"/>
      <c r="R64" s="423"/>
      <c r="S64" s="423"/>
      <c r="T64" s="423"/>
      <c r="U64" s="423"/>
    </row>
    <row r="65" spans="3:21" ht="22.5" customHeight="1" thickBot="1">
      <c r="C65" s="420"/>
      <c r="D65" s="421"/>
      <c r="E65" s="421"/>
      <c r="F65" s="422"/>
      <c r="G65" s="422"/>
      <c r="H65" s="422"/>
      <c r="I65" s="422"/>
      <c r="J65" s="422"/>
      <c r="K65" s="423"/>
      <c r="L65" s="423"/>
      <c r="M65" s="423"/>
      <c r="N65" s="423"/>
      <c r="O65" s="423"/>
      <c r="P65" s="423"/>
      <c r="Q65" s="423"/>
      <c r="R65" s="769" t="s">
        <v>235</v>
      </c>
      <c r="S65" s="770"/>
      <c r="T65" s="771"/>
      <c r="U65" s="497" t="e">
        <f>U61/U63</f>
        <v>#DIV/0!</v>
      </c>
    </row>
    <row r="66" spans="3:21" ht="12.75" customHeight="1">
      <c r="C66" s="420"/>
      <c r="D66" s="421"/>
      <c r="E66" s="421"/>
      <c r="F66" s="422"/>
      <c r="G66" s="422"/>
      <c r="H66" s="422"/>
      <c r="I66" s="422"/>
      <c r="J66" s="422"/>
      <c r="K66" s="423"/>
      <c r="L66" s="423"/>
      <c r="M66" s="423"/>
      <c r="N66" s="423"/>
      <c r="O66" s="423"/>
      <c r="P66" s="423"/>
      <c r="Q66" s="423"/>
      <c r="R66" s="423"/>
      <c r="S66" s="423"/>
      <c r="T66" s="423"/>
      <c r="U66" s="423"/>
    </row>
    <row r="67" spans="6:21" ht="12.75">
      <c r="F67" s="442"/>
      <c r="G67" s="442"/>
      <c r="H67" s="192"/>
      <c r="I67" s="192"/>
      <c r="J67" s="422"/>
      <c r="K67" s="423"/>
      <c r="L67" s="423"/>
      <c r="M67" s="423"/>
      <c r="N67" s="423"/>
      <c r="O67" s="423"/>
      <c r="P67" s="423"/>
      <c r="Q67" s="423"/>
      <c r="R67" s="423"/>
      <c r="S67" s="423"/>
      <c r="T67" s="423"/>
      <c r="U67" s="423"/>
    </row>
    <row r="68" spans="6:9" ht="19.5" customHeight="1">
      <c r="F68" s="449"/>
      <c r="G68" s="449"/>
      <c r="H68" s="441"/>
      <c r="I68" s="332"/>
    </row>
    <row r="69" spans="6:9" ht="13.5" customHeight="1">
      <c r="F69" s="443"/>
      <c r="G69" s="443"/>
      <c r="H69" s="443"/>
      <c r="I69" s="192"/>
    </row>
    <row r="70" spans="3:20" ht="42" customHeight="1">
      <c r="C70" s="495" t="s">
        <v>237</v>
      </c>
      <c r="D70" s="479" t="s">
        <v>247</v>
      </c>
      <c r="E70" s="479" t="s">
        <v>243</v>
      </c>
      <c r="F70" s="492" t="s">
        <v>241</v>
      </c>
      <c r="G70" s="463" t="s">
        <v>61</v>
      </c>
      <c r="H70" s="488" t="s">
        <v>238</v>
      </c>
      <c r="I70" s="500" t="s">
        <v>240</v>
      </c>
      <c r="J70" s="498"/>
      <c r="K70" s="192"/>
      <c r="P70" s="395"/>
      <c r="Q70" s="395"/>
      <c r="R70" s="130"/>
      <c r="S70" s="4"/>
      <c r="T70" s="263"/>
    </row>
    <row r="71" spans="3:20" ht="28.5" customHeight="1">
      <c r="C71" s="494" t="s">
        <v>193</v>
      </c>
      <c r="D71" s="450"/>
      <c r="F71" s="481"/>
      <c r="G71" s="485">
        <v>0.062</v>
      </c>
      <c r="H71" s="83"/>
      <c r="I71" s="450"/>
      <c r="J71" s="448"/>
      <c r="K71" s="448"/>
      <c r="P71" s="395"/>
      <c r="Q71" s="395"/>
      <c r="R71" s="130"/>
      <c r="S71" s="4"/>
      <c r="T71" s="263"/>
    </row>
    <row r="72" spans="3:20" ht="17.25" customHeight="1">
      <c r="C72" s="502" t="str">
        <f>C33</f>
        <v>Post Doc ( specify……………………………………………..)</v>
      </c>
      <c r="D72" s="464">
        <f>F33</f>
        <v>0</v>
      </c>
      <c r="E72" s="483">
        <f>G33</f>
        <v>0</v>
      </c>
      <c r="F72" s="482">
        <f>D72/12*E72</f>
        <v>0</v>
      </c>
      <c r="G72" s="465">
        <f>F72*$G$71</f>
        <v>0</v>
      </c>
      <c r="H72" s="466">
        <f>U33</f>
        <v>0</v>
      </c>
      <c r="I72" s="501">
        <f>F72-G72-H72</f>
        <v>0</v>
      </c>
      <c r="J72" s="499"/>
      <c r="K72" s="442"/>
      <c r="P72" s="395"/>
      <c r="Q72" s="395"/>
      <c r="R72" s="130"/>
      <c r="S72" s="4"/>
      <c r="T72" s="263"/>
    </row>
    <row r="73" spans="3:20" ht="14.25" customHeight="1">
      <c r="C73" s="502" t="str">
        <f>C34</f>
        <v>Post Doc  ( specify……………………………………………..)</v>
      </c>
      <c r="D73" s="464">
        <f>F34</f>
        <v>0</v>
      </c>
      <c r="E73" s="464">
        <f>G34</f>
        <v>0</v>
      </c>
      <c r="F73" s="482">
        <f aca="true" t="shared" si="23" ref="F73:F91">D73/12*E73</f>
        <v>0</v>
      </c>
      <c r="G73" s="465">
        <f>F73*$G$71</f>
        <v>0</v>
      </c>
      <c r="H73" s="466">
        <f>U34</f>
        <v>0</v>
      </c>
      <c r="I73" s="501">
        <f aca="true" t="shared" si="24" ref="I73:I91">F73-G73-H73</f>
        <v>0</v>
      </c>
      <c r="J73" s="499"/>
      <c r="K73" s="442"/>
      <c r="P73" s="395"/>
      <c r="Q73" s="395"/>
      <c r="R73" s="130"/>
      <c r="S73" s="4"/>
      <c r="T73" s="263"/>
    </row>
    <row r="74" spans="3:20" ht="14.25" customHeight="1">
      <c r="C74" s="503" t="str">
        <f aca="true" t="shared" si="25" ref="C74:C81">C36</f>
        <v>Research Fellowship</v>
      </c>
      <c r="D74" s="464">
        <f aca="true" t="shared" si="26" ref="D74:D81">F36</f>
        <v>0</v>
      </c>
      <c r="E74" s="464">
        <f aca="true" t="shared" si="27" ref="E74:E81">G36</f>
        <v>0</v>
      </c>
      <c r="F74" s="482">
        <f t="shared" si="23"/>
        <v>0</v>
      </c>
      <c r="G74" s="509"/>
      <c r="H74" s="466">
        <f aca="true" t="shared" si="28" ref="H74:H81">U36</f>
        <v>0</v>
      </c>
      <c r="I74" s="501">
        <f t="shared" si="24"/>
        <v>0</v>
      </c>
      <c r="J74" s="499"/>
      <c r="K74" s="442"/>
      <c r="P74" s="395"/>
      <c r="Q74" s="395"/>
      <c r="R74" s="130"/>
      <c r="S74" s="4"/>
      <c r="T74" s="263"/>
    </row>
    <row r="75" spans="3:20" ht="14.25" customHeight="1">
      <c r="C75" s="503" t="str">
        <f t="shared" si="25"/>
        <v>Research Fellowship</v>
      </c>
      <c r="D75" s="464">
        <f t="shared" si="26"/>
        <v>0</v>
      </c>
      <c r="E75" s="464">
        <f t="shared" si="27"/>
        <v>0</v>
      </c>
      <c r="F75" s="482">
        <f t="shared" si="23"/>
        <v>0</v>
      </c>
      <c r="G75" s="509"/>
      <c r="H75" s="466">
        <f t="shared" si="28"/>
        <v>0</v>
      </c>
      <c r="I75" s="501">
        <f t="shared" si="24"/>
        <v>0</v>
      </c>
      <c r="J75" s="499"/>
      <c r="K75" s="442"/>
      <c r="P75" s="395"/>
      <c r="Q75" s="395"/>
      <c r="R75" s="130"/>
      <c r="S75" s="4"/>
      <c r="T75" s="263"/>
    </row>
    <row r="76" spans="3:20" ht="14.25" customHeight="1">
      <c r="C76" s="503" t="str">
        <f t="shared" si="25"/>
        <v>Research Fellowship</v>
      </c>
      <c r="D76" s="464">
        <f t="shared" si="26"/>
        <v>0</v>
      </c>
      <c r="E76" s="464">
        <f t="shared" si="27"/>
        <v>0</v>
      </c>
      <c r="F76" s="482">
        <f t="shared" si="23"/>
        <v>0</v>
      </c>
      <c r="G76" s="509"/>
      <c r="H76" s="466">
        <f t="shared" si="28"/>
        <v>0</v>
      </c>
      <c r="I76" s="501">
        <f t="shared" si="24"/>
        <v>0</v>
      </c>
      <c r="J76" s="499"/>
      <c r="K76" s="442"/>
      <c r="P76" s="395"/>
      <c r="Q76" s="395"/>
      <c r="R76" s="130"/>
      <c r="S76" s="4"/>
      <c r="T76" s="263"/>
    </row>
    <row r="77" spans="3:20" ht="14.25" customHeight="1">
      <c r="C77" s="503" t="str">
        <f t="shared" si="25"/>
        <v>Research Fellowship</v>
      </c>
      <c r="D77" s="464">
        <f t="shared" si="26"/>
        <v>0</v>
      </c>
      <c r="E77" s="464">
        <f t="shared" si="27"/>
        <v>0</v>
      </c>
      <c r="F77" s="482">
        <f t="shared" si="23"/>
        <v>0</v>
      </c>
      <c r="G77" s="509"/>
      <c r="H77" s="466">
        <f t="shared" si="28"/>
        <v>0</v>
      </c>
      <c r="I77" s="501">
        <f t="shared" si="24"/>
        <v>0</v>
      </c>
      <c r="J77" s="499"/>
      <c r="K77" s="442"/>
      <c r="P77" s="395"/>
      <c r="Q77" s="395"/>
      <c r="R77" s="130"/>
      <c r="S77" s="4"/>
      <c r="T77" s="263"/>
    </row>
    <row r="78" spans="3:20" ht="14.25" customHeight="1">
      <c r="C78" s="503" t="str">
        <f t="shared" si="25"/>
        <v>Research Fellowship</v>
      </c>
      <c r="D78" s="464">
        <f t="shared" si="26"/>
        <v>0</v>
      </c>
      <c r="E78" s="464">
        <f t="shared" si="27"/>
        <v>0</v>
      </c>
      <c r="F78" s="482">
        <f t="shared" si="23"/>
        <v>0</v>
      </c>
      <c r="G78" s="509"/>
      <c r="H78" s="466">
        <f t="shared" si="28"/>
        <v>0</v>
      </c>
      <c r="I78" s="501">
        <f t="shared" si="24"/>
        <v>0</v>
      </c>
      <c r="J78" s="499"/>
      <c r="K78" s="442"/>
      <c r="P78" s="395"/>
      <c r="Q78" s="395"/>
      <c r="R78" s="130"/>
      <c r="S78" s="4"/>
      <c r="T78" s="263"/>
    </row>
    <row r="79" spans="3:20" ht="14.25" customHeight="1">
      <c r="C79" s="503" t="str">
        <f t="shared" si="25"/>
        <v>Research Fellowship</v>
      </c>
      <c r="D79" s="464">
        <f t="shared" si="26"/>
        <v>0</v>
      </c>
      <c r="E79" s="464">
        <f t="shared" si="27"/>
        <v>0</v>
      </c>
      <c r="F79" s="482">
        <f t="shared" si="23"/>
        <v>0</v>
      </c>
      <c r="G79" s="509"/>
      <c r="H79" s="466">
        <f t="shared" si="28"/>
        <v>0</v>
      </c>
      <c r="I79" s="501">
        <f t="shared" si="24"/>
        <v>0</v>
      </c>
      <c r="J79" s="499"/>
      <c r="K79" s="442"/>
      <c r="P79" s="395"/>
      <c r="Q79" s="395"/>
      <c r="R79" s="130"/>
      <c r="S79" s="4"/>
      <c r="T79" s="263"/>
    </row>
    <row r="80" spans="3:20" ht="14.25" customHeight="1">
      <c r="C80" s="503" t="str">
        <f t="shared" si="25"/>
        <v>Research Fellowship</v>
      </c>
      <c r="D80" s="464">
        <f t="shared" si="26"/>
        <v>0</v>
      </c>
      <c r="E80" s="464">
        <f t="shared" si="27"/>
        <v>0</v>
      </c>
      <c r="F80" s="482">
        <f t="shared" si="23"/>
        <v>0</v>
      </c>
      <c r="G80" s="509"/>
      <c r="H80" s="466">
        <f t="shared" si="28"/>
        <v>0</v>
      </c>
      <c r="I80" s="501">
        <f t="shared" si="24"/>
        <v>0</v>
      </c>
      <c r="J80" s="499"/>
      <c r="K80" s="442"/>
      <c r="P80" s="395"/>
      <c r="Q80" s="395"/>
      <c r="R80" s="130"/>
      <c r="S80" s="4"/>
      <c r="T80" s="263"/>
    </row>
    <row r="81" spans="3:20" ht="14.25" customHeight="1">
      <c r="C81" s="503" t="str">
        <f t="shared" si="25"/>
        <v>Research Fellowship</v>
      </c>
      <c r="D81" s="464">
        <f t="shared" si="26"/>
        <v>0</v>
      </c>
      <c r="E81" s="464">
        <f t="shared" si="27"/>
        <v>0</v>
      </c>
      <c r="F81" s="482">
        <f t="shared" si="23"/>
        <v>0</v>
      </c>
      <c r="G81" s="509"/>
      <c r="H81" s="466">
        <f t="shared" si="28"/>
        <v>0</v>
      </c>
      <c r="I81" s="501">
        <f t="shared" si="24"/>
        <v>0</v>
      </c>
      <c r="J81" s="499"/>
      <c r="K81" s="442"/>
      <c r="P81" s="395"/>
      <c r="Q81" s="395"/>
      <c r="R81" s="130"/>
      <c r="S81" s="4"/>
      <c r="T81" s="263"/>
    </row>
    <row r="82" spans="3:20" ht="14.25" customHeight="1">
      <c r="C82" s="502" t="str">
        <f>C45</f>
        <v>PhD student</v>
      </c>
      <c r="D82" s="464">
        <f aca="true" t="shared" si="29" ref="D82:E85">F45</f>
        <v>0</v>
      </c>
      <c r="E82" s="464">
        <f t="shared" si="29"/>
        <v>0</v>
      </c>
      <c r="F82" s="482">
        <f t="shared" si="23"/>
        <v>0</v>
      </c>
      <c r="G82" s="509"/>
      <c r="H82" s="466">
        <f>U45</f>
        <v>0</v>
      </c>
      <c r="I82" s="501">
        <f>F82-G82-H82</f>
        <v>0</v>
      </c>
      <c r="J82" s="499"/>
      <c r="K82" s="442"/>
      <c r="P82" s="395"/>
      <c r="Q82" s="395"/>
      <c r="R82" s="130"/>
      <c r="S82" s="4"/>
      <c r="T82" s="263"/>
    </row>
    <row r="83" spans="3:20" ht="14.25" customHeight="1">
      <c r="C83" s="502" t="str">
        <f>C46</f>
        <v>PhD student</v>
      </c>
      <c r="D83" s="464">
        <f t="shared" si="29"/>
        <v>0</v>
      </c>
      <c r="E83" s="464">
        <f t="shared" si="29"/>
        <v>0</v>
      </c>
      <c r="F83" s="482">
        <f t="shared" si="23"/>
        <v>0</v>
      </c>
      <c r="G83" s="509"/>
      <c r="H83" s="466">
        <f>U46</f>
        <v>0</v>
      </c>
      <c r="I83" s="501">
        <f t="shared" si="24"/>
        <v>0</v>
      </c>
      <c r="J83" s="499"/>
      <c r="K83" s="442"/>
      <c r="P83" s="395"/>
      <c r="Q83" s="395"/>
      <c r="R83" s="130"/>
      <c r="S83" s="4"/>
      <c r="T83" s="263"/>
    </row>
    <row r="84" spans="3:20" ht="14.25" customHeight="1">
      <c r="C84" s="502" t="str">
        <f>C47</f>
        <v>PhD student</v>
      </c>
      <c r="D84" s="464">
        <f t="shared" si="29"/>
        <v>0</v>
      </c>
      <c r="E84" s="464">
        <f t="shared" si="29"/>
        <v>0</v>
      </c>
      <c r="F84" s="482">
        <f t="shared" si="23"/>
        <v>0</v>
      </c>
      <c r="G84" s="509"/>
      <c r="H84" s="466">
        <f>U47</f>
        <v>0</v>
      </c>
      <c r="I84" s="501">
        <f t="shared" si="24"/>
        <v>0</v>
      </c>
      <c r="J84" s="499"/>
      <c r="K84" s="442"/>
      <c r="P84" s="395"/>
      <c r="Q84" s="395"/>
      <c r="R84" s="130"/>
      <c r="S84" s="4"/>
      <c r="T84" s="263"/>
    </row>
    <row r="85" spans="3:20" ht="14.25" customHeight="1">
      <c r="C85" s="502" t="str">
        <f>C48</f>
        <v>PhD student</v>
      </c>
      <c r="D85" s="464">
        <f t="shared" si="29"/>
        <v>0</v>
      </c>
      <c r="E85" s="464">
        <f t="shared" si="29"/>
        <v>0</v>
      </c>
      <c r="F85" s="482">
        <f t="shared" si="23"/>
        <v>0</v>
      </c>
      <c r="G85" s="509"/>
      <c r="H85" s="466">
        <f>U48</f>
        <v>0</v>
      </c>
      <c r="I85" s="501">
        <f t="shared" si="24"/>
        <v>0</v>
      </c>
      <c r="J85" s="499"/>
      <c r="K85" s="442"/>
      <c r="P85" s="395"/>
      <c r="Q85" s="395"/>
      <c r="R85" s="130"/>
      <c r="S85" s="4"/>
      <c r="T85" s="263"/>
    </row>
    <row r="86" spans="3:17" ht="17.25" customHeight="1">
      <c r="C86" s="502" t="str">
        <f>C50</f>
        <v>Technical staff  ( specificare   se tecnico / tecnologo)</v>
      </c>
      <c r="D86" s="464">
        <f aca="true" t="shared" si="30" ref="D86:E89">F50</f>
        <v>0</v>
      </c>
      <c r="E86" s="464">
        <f t="shared" si="30"/>
        <v>0</v>
      </c>
      <c r="F86" s="482">
        <f t="shared" si="23"/>
        <v>0</v>
      </c>
      <c r="G86" s="465">
        <f aca="true" t="shared" si="31" ref="G86:G91">F86*$G$71</f>
        <v>0</v>
      </c>
      <c r="H86" s="466">
        <f>U50</f>
        <v>0</v>
      </c>
      <c r="I86" s="501">
        <f t="shared" si="24"/>
        <v>0</v>
      </c>
      <c r="J86" s="499"/>
      <c r="K86" s="442"/>
      <c r="P86" s="192"/>
      <c r="Q86" s="442"/>
    </row>
    <row r="87" spans="3:17" ht="12.75">
      <c r="C87" s="502" t="str">
        <f>C51</f>
        <v>Technical staff  ( specificare   se tecnico / tecnologo)</v>
      </c>
      <c r="D87" s="464">
        <f t="shared" si="30"/>
        <v>0</v>
      </c>
      <c r="E87" s="464">
        <f t="shared" si="30"/>
        <v>0</v>
      </c>
      <c r="F87" s="482">
        <f t="shared" si="23"/>
        <v>0</v>
      </c>
      <c r="G87" s="465">
        <f t="shared" si="31"/>
        <v>0</v>
      </c>
      <c r="H87" s="466">
        <f>U51</f>
        <v>0</v>
      </c>
      <c r="I87" s="501">
        <f t="shared" si="24"/>
        <v>0</v>
      </c>
      <c r="J87" s="499"/>
      <c r="K87" s="442"/>
      <c r="P87" s="192"/>
      <c r="Q87" s="442"/>
    </row>
    <row r="88" spans="3:17" ht="12.75">
      <c r="C88" s="502" t="str">
        <f>C52</f>
        <v>Technical staff  ( specificare   se tecnico / tecnologo)</v>
      </c>
      <c r="D88" s="464">
        <f t="shared" si="30"/>
        <v>0</v>
      </c>
      <c r="E88" s="464">
        <f t="shared" si="30"/>
        <v>0</v>
      </c>
      <c r="F88" s="482">
        <f t="shared" si="23"/>
        <v>0</v>
      </c>
      <c r="G88" s="465">
        <f t="shared" si="31"/>
        <v>0</v>
      </c>
      <c r="H88" s="466">
        <f>U52</f>
        <v>0</v>
      </c>
      <c r="I88" s="501">
        <f t="shared" si="24"/>
        <v>0</v>
      </c>
      <c r="J88" s="499"/>
      <c r="K88" s="442"/>
      <c r="P88" s="192"/>
      <c r="Q88" s="442"/>
    </row>
    <row r="89" spans="3:17" ht="12.75">
      <c r="C89" s="502" t="str">
        <f>C53</f>
        <v>Technical staff  ( specificare   se tecnico / tecnologo)</v>
      </c>
      <c r="D89" s="464">
        <f t="shared" si="30"/>
        <v>0</v>
      </c>
      <c r="E89" s="464">
        <f t="shared" si="30"/>
        <v>0</v>
      </c>
      <c r="F89" s="482">
        <f t="shared" si="23"/>
        <v>0</v>
      </c>
      <c r="G89" s="465">
        <f t="shared" si="31"/>
        <v>0</v>
      </c>
      <c r="H89" s="466">
        <f>U53</f>
        <v>0</v>
      </c>
      <c r="I89" s="501">
        <f t="shared" si="24"/>
        <v>0</v>
      </c>
      <c r="J89" s="499"/>
      <c r="K89" s="442"/>
      <c r="P89" s="192"/>
      <c r="Q89" s="442"/>
    </row>
    <row r="90" spans="3:17" ht="12.75">
      <c r="C90" s="503" t="s">
        <v>242</v>
      </c>
      <c r="D90" s="467">
        <f>F55</f>
        <v>0</v>
      </c>
      <c r="E90" s="464">
        <f>G55</f>
        <v>0</v>
      </c>
      <c r="F90" s="482">
        <f t="shared" si="23"/>
        <v>0</v>
      </c>
      <c r="G90" s="465">
        <f t="shared" si="31"/>
        <v>0</v>
      </c>
      <c r="H90" s="466"/>
      <c r="I90" s="501">
        <f t="shared" si="24"/>
        <v>0</v>
      </c>
      <c r="J90" s="499"/>
      <c r="K90" s="442"/>
      <c r="P90" s="192"/>
      <c r="Q90" s="442"/>
    </row>
    <row r="91" spans="3:17" ht="13.5" thickBot="1">
      <c r="C91" s="503" t="s">
        <v>242</v>
      </c>
      <c r="D91" s="468">
        <f>F56</f>
        <v>0</v>
      </c>
      <c r="E91" s="464">
        <f>G56</f>
        <v>0</v>
      </c>
      <c r="F91" s="482">
        <f t="shared" si="23"/>
        <v>0</v>
      </c>
      <c r="G91" s="465">
        <f t="shared" si="31"/>
        <v>0</v>
      </c>
      <c r="H91" s="466"/>
      <c r="I91" s="501">
        <f t="shared" si="24"/>
        <v>0</v>
      </c>
      <c r="J91" s="499"/>
      <c r="K91" s="442"/>
      <c r="P91" s="192"/>
      <c r="Q91" s="442"/>
    </row>
    <row r="92" spans="3:17" ht="9" customHeight="1" thickBot="1">
      <c r="C92" s="523"/>
      <c r="D92" s="451"/>
      <c r="E92" s="489"/>
      <c r="F92" s="484"/>
      <c r="G92" s="445"/>
      <c r="H92" s="446"/>
      <c r="I92" s="447"/>
      <c r="J92" s="442"/>
      <c r="K92" s="442"/>
      <c r="P92" s="192"/>
      <c r="Q92" s="442"/>
    </row>
    <row r="93" spans="3:17" ht="19.5" customHeight="1" thickBot="1">
      <c r="C93" s="524" t="s">
        <v>268</v>
      </c>
      <c r="D93" s="525"/>
      <c r="E93" s="526"/>
      <c r="F93" s="526"/>
      <c r="G93" s="528">
        <f>SUM(G72:G91)</f>
        <v>0</v>
      </c>
      <c r="H93" s="527"/>
      <c r="I93" s="528">
        <f>SUM(I72:I91)</f>
        <v>0</v>
      </c>
      <c r="K93" s="192"/>
      <c r="O93" s="192"/>
      <c r="P93" s="192"/>
      <c r="Q93" s="442"/>
    </row>
    <row r="94" ht="12.75">
      <c r="K94" s="192"/>
    </row>
  </sheetData>
  <sheetProtection/>
  <mergeCells count="9">
    <mergeCell ref="P61:T61"/>
    <mergeCell ref="R65:T65"/>
    <mergeCell ref="K61:L61"/>
    <mergeCell ref="A8:A30"/>
    <mergeCell ref="C2:U2"/>
    <mergeCell ref="C4:U4"/>
    <mergeCell ref="C5:F5"/>
    <mergeCell ref="C26:F26"/>
    <mergeCell ref="C3:U3"/>
  </mergeCells>
  <printOptions/>
  <pageMargins left="0.7" right="0.7" top="0.75" bottom="0.75" header="0.3" footer="0.3"/>
  <pageSetup fitToHeight="1" fitToWidth="1" horizontalDpi="600" verticalDpi="600" orientation="landscape" paperSize="9" scale="69" r:id="rId4"/>
  <headerFooter>
    <oddHeader>&amp;L&amp;"Arial,Grassetto"&amp;8&amp;Z&amp;F&amp;R&amp;"Arial,Grassetto"&amp;8&amp;A</oddHeader>
    <oddFooter>&amp;L&amp;D&amp;R&amp;T</oddFooter>
  </headerFooter>
  <drawing r:id="rId3"/>
  <legacyDrawing r:id="rId2"/>
</worksheet>
</file>

<file path=xl/worksheets/sheet7.xml><?xml version="1.0" encoding="utf-8"?>
<worksheet xmlns="http://schemas.openxmlformats.org/spreadsheetml/2006/main" xmlns:r="http://schemas.openxmlformats.org/officeDocument/2006/relationships">
  <dimension ref="M12:P23"/>
  <sheetViews>
    <sheetView zoomScalePageLayoutView="0" workbookViewId="0" topLeftCell="A1">
      <selection activeCell="M32" sqref="M32"/>
    </sheetView>
  </sheetViews>
  <sheetFormatPr defaultColWidth="9.140625" defaultRowHeight="12.75"/>
  <cols>
    <col min="13" max="13" width="11.28125" style="0" bestFit="1" customWidth="1"/>
    <col min="14" max="14" width="10.28125" style="0" bestFit="1" customWidth="1"/>
    <col min="15" max="15" width="15.140625" style="0" customWidth="1"/>
    <col min="16" max="16" width="10.28125" style="0" bestFit="1" customWidth="1"/>
  </cols>
  <sheetData>
    <row r="12" ht="12.75">
      <c r="N12" s="130"/>
    </row>
    <row r="13" spans="13:15" ht="12.75">
      <c r="M13" s="389"/>
      <c r="N13" s="22"/>
      <c r="O13" s="22"/>
    </row>
    <row r="21" spans="13:16" ht="12.75">
      <c r="M21" s="389"/>
      <c r="N21" s="390"/>
      <c r="O21" s="389"/>
      <c r="P21" s="389"/>
    </row>
    <row r="22" spans="13:16" ht="12.75">
      <c r="M22" s="389"/>
      <c r="N22" s="389"/>
      <c r="O22" s="389"/>
      <c r="P22" s="389"/>
    </row>
    <row r="23" spans="13:16" ht="12.75">
      <c r="M23" s="389"/>
      <c r="N23" s="389"/>
      <c r="O23" s="389"/>
      <c r="P23" s="38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Zampaglione</dc:creator>
  <cp:keywords/>
  <dc:description/>
  <cp:lastModifiedBy>SANGALLI LAURA ESTER</cp:lastModifiedBy>
  <cp:lastPrinted>2016-02-08T11:36:58Z</cp:lastPrinted>
  <dcterms:created xsi:type="dcterms:W3CDTF">2006-02-27T13:33:59Z</dcterms:created>
  <dcterms:modified xsi:type="dcterms:W3CDTF">2019-12-18T12:37:49Z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