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Z:\A POST AWARD\PROG_Nazionali\Associazioni&amp;Fondazioni\Fondaz_Cariplo\2021_Foody\"/>
    </mc:Choice>
  </mc:AlternateContent>
  <xr:revisionPtr revIDLastSave="0" documentId="13_ncr:1_{8E1F5358-FD00-42F7-9B1C-1E1E8768FC69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 Idea Generale Foody" sheetId="1" r:id="rId1"/>
    <sheet name="Budget per Partner" sheetId="2" r:id="rId2"/>
  </sheets>
  <externalReferences>
    <externalReference r:id="rId3"/>
  </externalReferences>
  <definedNames>
    <definedName name="_xlnm.Print_Area" localSheetId="1">'Budget per Partner'!$A$1:$N$114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C7" i="2" l="1"/>
  <c r="C27" i="2"/>
  <c r="D27" i="2" s="1"/>
  <c r="C6" i="2"/>
  <c r="C9" i="2"/>
  <c r="C113" i="2"/>
  <c r="B113" i="2"/>
  <c r="D112" i="2"/>
  <c r="D111" i="2"/>
  <c r="D110" i="2"/>
  <c r="D109" i="2"/>
  <c r="D108" i="2"/>
  <c r="D107" i="2"/>
  <c r="D106" i="2"/>
  <c r="D105" i="2"/>
  <c r="D104" i="2"/>
  <c r="D103" i="2"/>
  <c r="C99" i="2"/>
  <c r="B99" i="2"/>
  <c r="D98" i="2"/>
  <c r="D97" i="2"/>
  <c r="D96" i="2"/>
  <c r="D95" i="2"/>
  <c r="D94" i="2"/>
  <c r="D93" i="2"/>
  <c r="D92" i="2"/>
  <c r="D91" i="2"/>
  <c r="D90" i="2"/>
  <c r="D89" i="2"/>
  <c r="C85" i="2"/>
  <c r="E65" i="2" s="1"/>
  <c r="B85" i="2"/>
  <c r="D84" i="2"/>
  <c r="D83" i="2"/>
  <c r="D82" i="2"/>
  <c r="D81" i="2"/>
  <c r="D80" i="2"/>
  <c r="D79" i="2"/>
  <c r="D78" i="2"/>
  <c r="D77" i="2"/>
  <c r="D76" i="2"/>
  <c r="D75" i="2"/>
  <c r="C71" i="2"/>
  <c r="B71" i="2"/>
  <c r="D70" i="2"/>
  <c r="D69" i="2"/>
  <c r="D68" i="2"/>
  <c r="D67" i="2"/>
  <c r="D66" i="2"/>
  <c r="D65" i="2"/>
  <c r="D64" i="2"/>
  <c r="D63" i="2"/>
  <c r="D62" i="2"/>
  <c r="D61" i="2"/>
  <c r="C57" i="2"/>
  <c r="E51" i="2" s="1"/>
  <c r="B57" i="2"/>
  <c r="D56" i="2"/>
  <c r="D55" i="2"/>
  <c r="D54" i="2"/>
  <c r="D53" i="2"/>
  <c r="D52" i="2"/>
  <c r="D51" i="2"/>
  <c r="D50" i="2"/>
  <c r="D49" i="2"/>
  <c r="D48" i="2"/>
  <c r="D47" i="2"/>
  <c r="C43" i="2"/>
  <c r="E37" i="2" s="1"/>
  <c r="B43" i="2"/>
  <c r="D42" i="2"/>
  <c r="D41" i="2"/>
  <c r="D40" i="2"/>
  <c r="D39" i="2"/>
  <c r="D38" i="2"/>
  <c r="D37" i="2"/>
  <c r="D36" i="2"/>
  <c r="D35" i="2"/>
  <c r="D34" i="2"/>
  <c r="D33" i="2"/>
  <c r="B29" i="2"/>
  <c r="D28" i="2"/>
  <c r="D26" i="2"/>
  <c r="D25" i="2"/>
  <c r="D24" i="2"/>
  <c r="D23" i="2"/>
  <c r="D22" i="2"/>
  <c r="D21" i="2"/>
  <c r="D20" i="2"/>
  <c r="D19" i="2"/>
  <c r="C4" i="2"/>
  <c r="D4" i="2" s="1"/>
  <c r="C5" i="2"/>
  <c r="C10" i="2"/>
  <c r="C11" i="2"/>
  <c r="C13" i="2"/>
  <c r="B5" i="2"/>
  <c r="D5" i="2" s="1"/>
  <c r="B6" i="2"/>
  <c r="B7" i="2"/>
  <c r="B8" i="2"/>
  <c r="D8" i="2" s="1"/>
  <c r="I8" i="2" s="1"/>
  <c r="B9" i="2"/>
  <c r="B10" i="2"/>
  <c r="B11" i="2"/>
  <c r="B12" i="2"/>
  <c r="B13" i="2"/>
  <c r="E4" i="2"/>
  <c r="E5" i="2"/>
  <c r="E6" i="2"/>
  <c r="E7" i="2"/>
  <c r="E8" i="2"/>
  <c r="E9" i="2"/>
  <c r="E10" i="2"/>
  <c r="E11" i="2"/>
  <c r="E12" i="2"/>
  <c r="E13" i="2"/>
  <c r="F6" i="2"/>
  <c r="F7" i="2"/>
  <c r="F8" i="2"/>
  <c r="F9" i="2"/>
  <c r="F10" i="2"/>
  <c r="F11" i="2"/>
  <c r="F12" i="2"/>
  <c r="F13" i="2"/>
  <c r="I56" i="1"/>
  <c r="H43" i="1"/>
  <c r="H45" i="1"/>
  <c r="H47" i="1"/>
  <c r="H49" i="1"/>
  <c r="H51" i="1"/>
  <c r="H53" i="1"/>
  <c r="P53" i="1"/>
  <c r="M53" i="1"/>
  <c r="P52" i="1"/>
  <c r="M52" i="1"/>
  <c r="P39" i="1"/>
  <c r="P41" i="1"/>
  <c r="P43" i="1"/>
  <c r="P45" i="1"/>
  <c r="P47" i="1"/>
  <c r="P49" i="1"/>
  <c r="O39" i="1"/>
  <c r="O41" i="1"/>
  <c r="O43" i="1"/>
  <c r="O45" i="1"/>
  <c r="O47" i="1"/>
  <c r="O49" i="1"/>
  <c r="M51" i="1"/>
  <c r="P50" i="1"/>
  <c r="O50" i="1"/>
  <c r="M50" i="1"/>
  <c r="M49" i="1"/>
  <c r="M48" i="1"/>
  <c r="M47" i="1"/>
  <c r="M46" i="1"/>
  <c r="M45" i="1"/>
  <c r="M44" i="1"/>
  <c r="M43" i="1"/>
  <c r="M42" i="1"/>
  <c r="M41" i="1"/>
  <c r="O31" i="1"/>
  <c r="AK29" i="1"/>
  <c r="AM27" i="1" s="1"/>
  <c r="AS17" i="1"/>
  <c r="AT17" i="1"/>
  <c r="AU17" i="1"/>
  <c r="AV17" i="1"/>
  <c r="AW17" i="1"/>
  <c r="AX17" i="1"/>
  <c r="AS16" i="1"/>
  <c r="AT16" i="1"/>
  <c r="AU16" i="1"/>
  <c r="AV16" i="1"/>
  <c r="AW16" i="1"/>
  <c r="AX16" i="1"/>
  <c r="AX15" i="1"/>
  <c r="AW15" i="1"/>
  <c r="AV15" i="1"/>
  <c r="AU15" i="1"/>
  <c r="AT15" i="1"/>
  <c r="AS15" i="1"/>
  <c r="AX14" i="1"/>
  <c r="AW14" i="1"/>
  <c r="AV14" i="1"/>
  <c r="AU14" i="1"/>
  <c r="AT14" i="1"/>
  <c r="AS14" i="1"/>
  <c r="AX13" i="1"/>
  <c r="AW13" i="1"/>
  <c r="AV13" i="1"/>
  <c r="AU13" i="1"/>
  <c r="AT13" i="1"/>
  <c r="AS13" i="1"/>
  <c r="AS12" i="1"/>
  <c r="AT12" i="1"/>
  <c r="AU12" i="1"/>
  <c r="AV12" i="1"/>
  <c r="AW12" i="1"/>
  <c r="AX12" i="1"/>
  <c r="AX11" i="1"/>
  <c r="AW11" i="1"/>
  <c r="AV11" i="1"/>
  <c r="AU11" i="1"/>
  <c r="AT11" i="1"/>
  <c r="AS11" i="1"/>
  <c r="AS10" i="1"/>
  <c r="AT10" i="1"/>
  <c r="AU10" i="1"/>
  <c r="AV10" i="1"/>
  <c r="AW10" i="1"/>
  <c r="AX10" i="1"/>
  <c r="AX9" i="1"/>
  <c r="AW9" i="1"/>
  <c r="AV9" i="1"/>
  <c r="AU9" i="1"/>
  <c r="AT9" i="1"/>
  <c r="AS9" i="1"/>
  <c r="AX8" i="1"/>
  <c r="AW8" i="1"/>
  <c r="AV8" i="1"/>
  <c r="AU8" i="1"/>
  <c r="AT8" i="1"/>
  <c r="AS8" i="1"/>
  <c r="D71" i="2" l="1"/>
  <c r="F47" i="1" s="1"/>
  <c r="D13" i="2"/>
  <c r="I13" i="2" s="1"/>
  <c r="D11" i="2"/>
  <c r="I11" i="2" s="1"/>
  <c r="AY17" i="1"/>
  <c r="O51" i="1"/>
  <c r="I4" i="2"/>
  <c r="AY10" i="1"/>
  <c r="AY12" i="1"/>
  <c r="AY16" i="1"/>
  <c r="D9" i="2"/>
  <c r="D43" i="2"/>
  <c r="B44" i="2" s="1"/>
  <c r="D10" i="2"/>
  <c r="I10" i="2" s="1"/>
  <c r="B14" i="2"/>
  <c r="H41" i="1" s="1"/>
  <c r="H55" i="1" s="1"/>
  <c r="H56" i="1" s="1"/>
  <c r="P51" i="1"/>
  <c r="I5" i="2"/>
  <c r="F14" i="2"/>
  <c r="D6" i="2"/>
  <c r="I6" i="2" s="1"/>
  <c r="D113" i="2"/>
  <c r="F53" i="1" s="1"/>
  <c r="J53" i="1" s="1"/>
  <c r="G53" i="1" s="1"/>
  <c r="D7" i="2"/>
  <c r="I7" i="2" s="1"/>
  <c r="J47" i="1"/>
  <c r="I47" i="1" s="1"/>
  <c r="E14" i="2"/>
  <c r="D99" i="2"/>
  <c r="F51" i="1" s="1"/>
  <c r="D85" i="2"/>
  <c r="F49" i="1" s="1"/>
  <c r="J49" i="1" s="1"/>
  <c r="I49" i="1" s="1"/>
  <c r="C72" i="2"/>
  <c r="D57" i="2"/>
  <c r="F45" i="1" s="1"/>
  <c r="J45" i="1" s="1"/>
  <c r="I45" i="1" s="1"/>
  <c r="C44" i="2"/>
  <c r="F43" i="1"/>
  <c r="J43" i="1" s="1"/>
  <c r="G43" i="1" s="1"/>
  <c r="C12" i="2"/>
  <c r="D12" i="2" s="1"/>
  <c r="B72" i="2"/>
  <c r="M37" i="1"/>
  <c r="X39" i="1" s="1"/>
  <c r="Y39" i="1" s="1"/>
  <c r="I9" i="2"/>
  <c r="C29" i="2"/>
  <c r="D29" i="2" s="1"/>
  <c r="E23" i="2" s="1"/>
  <c r="G47" i="1" l="1"/>
  <c r="B58" i="2"/>
  <c r="G45" i="1"/>
  <c r="B100" i="2"/>
  <c r="C30" i="2"/>
  <c r="H30" i="2" s="1"/>
  <c r="D14" i="2"/>
  <c r="G12" i="2"/>
  <c r="H12" i="2" s="1"/>
  <c r="C114" i="2"/>
  <c r="B114" i="2"/>
  <c r="I12" i="2"/>
  <c r="I53" i="1"/>
  <c r="J51" i="1"/>
  <c r="I51" i="1" s="1"/>
  <c r="C100" i="2"/>
  <c r="B86" i="2"/>
  <c r="G49" i="1"/>
  <c r="C86" i="2"/>
  <c r="C14" i="2"/>
  <c r="H14" i="2" s="1"/>
  <c r="C58" i="2"/>
  <c r="B30" i="2"/>
  <c r="I43" i="1"/>
  <c r="E15" i="2" l="1"/>
  <c r="F41" i="1"/>
  <c r="F55" i="1" s="1"/>
  <c r="F56" i="1" s="1"/>
  <c r="G6" i="2"/>
  <c r="H6" i="2" s="1"/>
  <c r="G10" i="2"/>
  <c r="H10" i="2" s="1"/>
  <c r="I14" i="2"/>
  <c r="G51" i="1"/>
  <c r="J41" i="1" l="1"/>
  <c r="I41" i="1" s="1"/>
  <c r="G41" i="1" l="1"/>
  <c r="J55" i="1"/>
  <c r="L55" i="1" s="1"/>
  <c r="K47" i="1" l="1"/>
  <c r="K45" i="1"/>
  <c r="G55" i="1"/>
  <c r="X41" i="1"/>
  <c r="Y41" i="1" s="1"/>
  <c r="K53" i="1"/>
  <c r="K56" i="1"/>
  <c r="I55" i="1"/>
  <c r="K41" i="1"/>
  <c r="K43" i="1"/>
  <c r="K51" i="1"/>
  <c r="K49" i="1"/>
</calcChain>
</file>

<file path=xl/sharedStrings.xml><?xml version="1.0" encoding="utf-8"?>
<sst xmlns="http://schemas.openxmlformats.org/spreadsheetml/2006/main" count="222" uniqueCount="91">
  <si>
    <t xml:space="preserve">NOTA PER LA COMPILAZIONE DEL FILE: compilare solo le celle in giallo e il foglio Budget per Partner </t>
  </si>
  <si>
    <t>Congiunto</t>
  </si>
  <si>
    <t>Sociale Invecchiamento</t>
  </si>
  <si>
    <t>Dissesto idrogeologico/Economia circolare</t>
  </si>
  <si>
    <t>Giovani ricercatori</t>
  </si>
  <si>
    <t>biomedica invecchiamento</t>
  </si>
  <si>
    <t>Formazione</t>
  </si>
  <si>
    <t>Dissesto idrogeologico</t>
  </si>
  <si>
    <t>AVVERTENZE PARTICOLARI PER OGNI BANDO:</t>
  </si>
  <si>
    <t>A01.Acquisto di immobili</t>
  </si>
  <si>
    <t>NO</t>
  </si>
  <si>
    <t>BANDO CONGIUNTO:</t>
  </si>
  <si>
    <t>A02.Ristrutt. Manut. Restauro Immobili</t>
  </si>
  <si>
    <t>1. non più di € 250.000 alle attività in capo ai centri di ricerca</t>
  </si>
  <si>
    <t>A03.Acquisto di arredi e attrezzature (può riguardare il costo totale sostenuto)</t>
  </si>
  <si>
    <t>2. non più di € 80.000 alle attività in capo alle imprese</t>
  </si>
  <si>
    <t>A04.Altre spese per invest. amm. (solo costi brevettazione)</t>
  </si>
  <si>
    <t>3. personale strutturato: 30% per università, 10% per imprese</t>
  </si>
  <si>
    <t>A05. Personale strutturato (solo per Bando Congiunto)</t>
  </si>
  <si>
    <t>FINANZIAMENTO</t>
  </si>
  <si>
    <t>MAX</t>
  </si>
  <si>
    <t>4. durata massima 24 mesi, eventuale proroga max 12 mesi</t>
  </si>
  <si>
    <t>A06.Personale non strutturato (assegnisti, cococo e borse)</t>
  </si>
  <si>
    <t>A07.Prestazioni professionali di terzi (compreso audit)</t>
  </si>
  <si>
    <t>DURATA</t>
  </si>
  <si>
    <t xml:space="preserve">MAX </t>
  </si>
  <si>
    <t>RICERCA SOCIALE SU INVECCHIAMENTO</t>
  </si>
  <si>
    <t>A08. Materiali di consumo (scientifico, NO cancelleria)</t>
  </si>
  <si>
    <t>1. A08 può comprendere cancelleria e fotocopie</t>
  </si>
  <si>
    <t>A09. Spese correnti</t>
  </si>
  <si>
    <t xml:space="preserve"> </t>
  </si>
  <si>
    <t>A10. Altre spese gestionali (missioni, pubblicazioni, dissemin.)</t>
  </si>
  <si>
    <t>RICERCA BIOMEDICA GIOVANI RICERCATORI</t>
  </si>
  <si>
    <t>1. il responsabile scientifico deve possedere le seguenti caratteristiche:</t>
  </si>
  <si>
    <t>a. 2/7 anni esperienza dopo dopo dottorato/specializzazione medica</t>
  </si>
  <si>
    <t>TITOLO PROGETTO:</t>
  </si>
  <si>
    <t>b. età massima 40 anni</t>
  </si>
  <si>
    <t>ACRONIMO:</t>
  </si>
  <si>
    <t>c. pubblicato almeno un articolo ricerca come primo o ultimo autore in rivista peer-reviewed</t>
  </si>
  <si>
    <t>DURATA PROGETTO IN MESI:</t>
  </si>
  <si>
    <t>DA:</t>
  </si>
  <si>
    <t>A:</t>
  </si>
  <si>
    <t>2. almeno il 50% del tempo del responsabile scientifico deve essere dedicato al progetto</t>
  </si>
  <si>
    <t>NOME P.I. UNIMI:</t>
  </si>
  <si>
    <t>TIPO DI CONTRATTO P.I. UNIMI:</t>
  </si>
  <si>
    <t>FORMAZIONE E AVVIAMENTO CARRIERA MEDICI-RICERCATORI</t>
  </si>
  <si>
    <t>DATA INIZIO CONTRATTO P.I. UNIMI:</t>
  </si>
  <si>
    <t>DATA FINE CONTRATTO P.I. UNIMI:</t>
  </si>
  <si>
    <t xml:space="preserve">1. la voce A09 può comprendere borse di studio per partecipazione a corsi </t>
  </si>
  <si>
    <t>2. la voce A09 può comprendere i salari del personale tecnico-amministrativo coinvolto nella formazione</t>
  </si>
  <si>
    <t>INPEGNO % P.I. SUL PROGETTO</t>
  </si>
  <si>
    <t>3. la voce A10 può comprendere costi per soggiorni/stage all'estero</t>
  </si>
  <si>
    <t>4. massimo due condidature per ente (uno come capofila e uno come partner)</t>
  </si>
  <si>
    <t>BUDGET GENERALE</t>
  </si>
  <si>
    <t>SOLO PER BANDO CONGIUNTO</t>
  </si>
  <si>
    <t>Finanziamento</t>
  </si>
  <si>
    <t>Cofinanziamento</t>
  </si>
  <si>
    <t>Totale</t>
  </si>
  <si>
    <t>Finanziamento enti di ricerca:</t>
  </si>
  <si>
    <t>UNIMI</t>
  </si>
  <si>
    <t>Finanziamento imprese:</t>
  </si>
  <si>
    <t>PARTNER 1</t>
  </si>
  <si>
    <t>PARTNER 2</t>
  </si>
  <si>
    <t>PARTNER 3</t>
  </si>
  <si>
    <t>PARTNER 4</t>
  </si>
  <si>
    <t>PARTNER 5</t>
  </si>
  <si>
    <t>PARTNER 6</t>
  </si>
  <si>
    <t xml:space="preserve">nota: </t>
  </si>
  <si>
    <t xml:space="preserve">Considerato l’ammontare del contributo massimo richiedibile, per il presente bando non è prefigurabile l’obbligo di acquisire la Relazione del professionista abilitato iscritto al Registro dei Revisori Legali (“audit certificate”). </t>
  </si>
  <si>
    <t>Compilare solo campi in GIALLO (*)</t>
  </si>
  <si>
    <t>A carico del partenariato</t>
  </si>
  <si>
    <t>A carico della Fond Cariplo</t>
  </si>
  <si>
    <t>Totale a verifica su budget Azione</t>
  </si>
  <si>
    <t>Totale a verifica su budget per Anno</t>
  </si>
  <si>
    <t>%</t>
  </si>
  <si>
    <t>CONTROLLO</t>
  </si>
  <si>
    <t>Costi totali del progetto</t>
  </si>
  <si>
    <t xml:space="preserve">A05. Personale strutturato </t>
  </si>
  <si>
    <t>A06.Personale non strutturato (assegnisti,  borse)</t>
  </si>
  <si>
    <t xml:space="preserve">A07.Prestazioni professionali di terzi </t>
  </si>
  <si>
    <t>ONERI/PROVENTI PER PARTNER: inserire i valori sotto riportati nella colonna C</t>
  </si>
  <si>
    <t>Partenariato</t>
  </si>
  <si>
    <t xml:space="preserve"> Fond Cariplo</t>
  </si>
  <si>
    <t>Total</t>
  </si>
  <si>
    <t>A07.Prestazioni professionali di terzi</t>
  </si>
  <si>
    <t>FOODY ZERO SPRECHI</t>
  </si>
  <si>
    <t>FONDAZIONE CARIPLO - AREA RICERCA SCIENTIFICA E TRASFERIMENTO TECNOLOGICO</t>
  </si>
  <si>
    <r>
      <t>A05. Personale strutturato</t>
    </r>
    <r>
      <rPr>
        <sz val="11"/>
        <color indexed="55"/>
        <rFont val="Calibri"/>
        <family val="2"/>
      </rPr>
      <t xml:space="preserve">  </t>
    </r>
    <r>
      <rPr>
        <sz val="11"/>
        <rFont val="Calibri"/>
        <family val="2"/>
      </rPr>
      <t>(solo a cofinanziamento)</t>
    </r>
  </si>
  <si>
    <t xml:space="preserve">VALORE COMPLESSIVO DEL PROGETTO </t>
  </si>
  <si>
    <t xml:space="preserve">COFINANZIAMENTO </t>
  </si>
  <si>
    <t>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</si>
</sst>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.00000_-;\-* #,##0.00000_-;_-* &quot;-&quot;??_-;_-@_-"/>
    <numFmt numFmtId="166" formatCode="#,##0_ ;\-#,##0\ "/>
  </numFmts>
  <fonts count="39" x14ac:knownFonts="1">
    <font>
      <sz val="10"/>
      <name val="Arial"/>
    </font>
    <font>
      <sz val="10"/>
      <name val="Arial"/>
      <family val="2"/>
    </font>
    <font>
      <b/>
      <sz val="12"/>
      <color rgb="FFFF00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u/>
      <sz val="10"/>
      <color theme="0"/>
      <name val="Arial"/>
      <family val="2"/>
    </font>
    <font>
      <b/>
      <sz val="10"/>
      <color theme="0" tint="-0.249977111117893"/>
      <name val="Arial"/>
      <family val="2"/>
    </font>
    <font>
      <b/>
      <sz val="11"/>
      <color indexed="8"/>
      <name val="Calibri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u/>
      <sz val="10"/>
      <color theme="0" tint="-0.249977111117893"/>
      <name val="Arial"/>
      <family val="2"/>
    </font>
    <font>
      <b/>
      <sz val="10"/>
      <color rgb="FFFF0000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u/>
      <sz val="9"/>
      <color indexed="8"/>
      <name val="Calibri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Calibri"/>
      <family val="2"/>
    </font>
    <font>
      <sz val="16"/>
      <name val="Arial"/>
      <family val="2"/>
    </font>
    <font>
      <sz val="11"/>
      <color rgb="FFFF0000"/>
      <name val="Calibri"/>
      <family val="2"/>
    </font>
    <font>
      <sz val="11"/>
      <color indexed="55"/>
      <name val="Calibri"/>
      <family val="2"/>
    </font>
    <font>
      <b/>
      <sz val="10"/>
      <color rgb="FFC00000"/>
      <name val="Arial"/>
      <family val="2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Border="1"/>
    <xf numFmtId="0" fontId="0" fillId="0" borderId="0" xfId="0" applyFill="1"/>
    <xf numFmtId="10" fontId="0" fillId="0" borderId="0" xfId="2" applyNumberFormat="1" applyFont="1"/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10" fontId="2" fillId="0" borderId="0" xfId="2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0" xfId="0" applyFont="1" applyFill="1"/>
    <xf numFmtId="10" fontId="4" fillId="0" borderId="0" xfId="2" applyNumberFormat="1" applyFont="1"/>
    <xf numFmtId="0" fontId="0" fillId="0" borderId="7" xfId="0" applyBorder="1"/>
    <xf numFmtId="0" fontId="5" fillId="0" borderId="0" xfId="0" applyFont="1" applyFill="1" applyBorder="1" applyProtection="1"/>
    <xf numFmtId="0" fontId="0" fillId="0" borderId="8" xfId="0" applyBorder="1"/>
    <xf numFmtId="0" fontId="6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Protection="1"/>
    <xf numFmtId="0" fontId="1" fillId="0" borderId="0" xfId="0" applyFont="1" applyFill="1" applyBorder="1" applyProtection="1"/>
    <xf numFmtId="0" fontId="10" fillId="0" borderId="0" xfId="0" applyFont="1" applyFill="1" applyBorder="1"/>
    <xf numFmtId="0" fontId="11" fillId="0" borderId="0" xfId="0" applyFont="1" applyFill="1" applyBorder="1" applyProtection="1"/>
    <xf numFmtId="0" fontId="12" fillId="4" borderId="11" xfId="3" applyFont="1" applyFill="1" applyBorder="1" applyAlignment="1">
      <alignment horizontal="center" vertical="center"/>
    </xf>
    <xf numFmtId="0" fontId="12" fillId="4" borderId="12" xfId="3" applyFont="1" applyFill="1" applyBorder="1" applyAlignment="1">
      <alignment horizontal="center" vertical="center"/>
    </xf>
    <xf numFmtId="0" fontId="12" fillId="5" borderId="11" xfId="3" applyNumberFormat="1" applyFont="1" applyFill="1" applyBorder="1" applyAlignment="1">
      <alignment horizontal="center" vertical="center"/>
    </xf>
    <xf numFmtId="10" fontId="12" fillId="5" borderId="11" xfId="2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13" fillId="6" borderId="1" xfId="0" applyFont="1" applyFill="1" applyBorder="1" applyProtection="1">
      <protection hidden="1"/>
    </xf>
    <xf numFmtId="0" fontId="14" fillId="6" borderId="2" xfId="0" applyFont="1" applyFill="1" applyBorder="1"/>
    <xf numFmtId="0" fontId="0" fillId="6" borderId="3" xfId="0" applyFill="1" applyBorder="1"/>
    <xf numFmtId="0" fontId="5" fillId="6" borderId="3" xfId="0" applyFont="1" applyFill="1" applyBorder="1" applyProtection="1"/>
    <xf numFmtId="164" fontId="11" fillId="0" borderId="0" xfId="1" applyFont="1" applyFill="1" applyBorder="1" applyProtection="1"/>
    <xf numFmtId="0" fontId="5" fillId="0" borderId="14" xfId="0" applyFont="1" applyFill="1" applyBorder="1" applyAlignment="1" applyProtection="1">
      <alignment horizontal="center" vertical="center"/>
    </xf>
    <xf numFmtId="9" fontId="12" fillId="5" borderId="11" xfId="3" applyNumberFormat="1" applyFont="1" applyFill="1" applyBorder="1" applyAlignment="1">
      <alignment horizontal="center" vertical="center"/>
    </xf>
    <xf numFmtId="9" fontId="15" fillId="7" borderId="11" xfId="3" applyNumberFormat="1" applyFont="1" applyFill="1" applyBorder="1" applyAlignment="1">
      <alignment horizontal="center"/>
    </xf>
    <xf numFmtId="9" fontId="15" fillId="7" borderId="11" xfId="2" applyNumberFormat="1" applyFont="1" applyFill="1" applyBorder="1" applyAlignment="1">
      <alignment horizontal="center"/>
    </xf>
    <xf numFmtId="9" fontId="15" fillId="7" borderId="12" xfId="3" applyNumberFormat="1" applyFont="1" applyFill="1" applyBorder="1" applyAlignment="1">
      <alignment horizontal="center"/>
    </xf>
    <xf numFmtId="1" fontId="0" fillId="0" borderId="0" xfId="0" applyNumberFormat="1"/>
    <xf numFmtId="0" fontId="5" fillId="0" borderId="15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/>
    <xf numFmtId="9" fontId="12" fillId="0" borderId="11" xfId="3" applyNumberFormat="1" applyFont="1" applyFill="1" applyBorder="1" applyAlignment="1">
      <alignment horizontal="center" vertical="center"/>
    </xf>
    <xf numFmtId="0" fontId="12" fillId="0" borderId="11" xfId="3" applyFont="1" applyFill="1" applyBorder="1" applyAlignment="1">
      <alignment horizontal="center" vertical="center"/>
    </xf>
    <xf numFmtId="3" fontId="15" fillId="0" borderId="11" xfId="3" applyNumberFormat="1" applyFont="1" applyBorder="1" applyAlignment="1">
      <alignment horizontal="center"/>
    </xf>
    <xf numFmtId="0" fontId="15" fillId="0" borderId="11" xfId="2" applyNumberFormat="1" applyFont="1" applyFill="1" applyBorder="1" applyAlignment="1">
      <alignment horizontal="center"/>
    </xf>
    <xf numFmtId="0" fontId="15" fillId="0" borderId="12" xfId="3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3" fillId="8" borderId="1" xfId="0" applyFont="1" applyFill="1" applyBorder="1" applyProtection="1"/>
    <xf numFmtId="0" fontId="0" fillId="8" borderId="2" xfId="0" applyFill="1" applyBorder="1"/>
    <xf numFmtId="0" fontId="5" fillId="8" borderId="2" xfId="0" applyFont="1" applyFill="1" applyBorder="1" applyProtection="1"/>
    <xf numFmtId="0" fontId="5" fillId="8" borderId="3" xfId="0" applyFont="1" applyFill="1" applyBorder="1" applyProtection="1"/>
    <xf numFmtId="164" fontId="9" fillId="8" borderId="1" xfId="1" applyFont="1" applyFill="1" applyBorder="1"/>
    <xf numFmtId="0" fontId="7" fillId="0" borderId="11" xfId="3" applyBorder="1" applyAlignment="1">
      <alignment horizontal="center" vertical="center"/>
    </xf>
    <xf numFmtId="10" fontId="15" fillId="0" borderId="11" xfId="2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8" borderId="2" xfId="0" applyFont="1" applyFill="1" applyBorder="1" applyProtection="1"/>
    <xf numFmtId="0" fontId="0" fillId="8" borderId="3" xfId="0" applyFill="1" applyBorder="1"/>
    <xf numFmtId="164" fontId="9" fillId="8" borderId="1" xfId="1" applyFont="1" applyFill="1" applyBorder="1" applyProtection="1"/>
    <xf numFmtId="0" fontId="0" fillId="0" borderId="0" xfId="0" applyFill="1" applyBorder="1" applyProtection="1"/>
    <xf numFmtId="164" fontId="9" fillId="0" borderId="0" xfId="1" applyFont="1" applyFill="1" applyBorder="1" applyProtection="1"/>
    <xf numFmtId="9" fontId="12" fillId="5" borderId="19" xfId="3" applyNumberFormat="1" applyFont="1" applyFill="1" applyBorder="1" applyAlignment="1">
      <alignment horizontal="center" vertical="center"/>
    </xf>
    <xf numFmtId="9" fontId="15" fillId="7" borderId="19" xfId="3" applyNumberFormat="1" applyFont="1" applyFill="1" applyBorder="1" applyAlignment="1">
      <alignment horizontal="center"/>
    </xf>
    <xf numFmtId="9" fontId="15" fillId="7" borderId="20" xfId="3" applyNumberFormat="1" applyFont="1" applyFill="1" applyBorder="1" applyAlignment="1">
      <alignment horizontal="center"/>
    </xf>
    <xf numFmtId="0" fontId="9" fillId="0" borderId="0" xfId="0" applyFont="1" applyBorder="1"/>
    <xf numFmtId="0" fontId="1" fillId="2" borderId="21" xfId="0" applyFont="1" applyFill="1" applyBorder="1" applyProtection="1">
      <protection locked="0"/>
    </xf>
    <xf numFmtId="0" fontId="9" fillId="0" borderId="0" xfId="0" applyFont="1" applyBorder="1" applyAlignment="1">
      <alignment horizontal="right"/>
    </xf>
    <xf numFmtId="14" fontId="1" fillId="2" borderId="21" xfId="0" applyNumberFormat="1" applyFont="1" applyFill="1" applyBorder="1" applyProtection="1">
      <protection locked="0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1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9" fontId="1" fillId="2" borderId="21" xfId="0" applyNumberFormat="1" applyFon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3" fillId="0" borderId="0" xfId="0" applyFont="1" applyBorder="1"/>
    <xf numFmtId="164" fontId="18" fillId="0" borderId="0" xfId="0" applyNumberFormat="1" applyFont="1" applyBorder="1"/>
    <xf numFmtId="0" fontId="18" fillId="0" borderId="0" xfId="0" applyFont="1" applyBorder="1"/>
    <xf numFmtId="0" fontId="18" fillId="0" borderId="8" xfId="0" applyFont="1" applyBorder="1"/>
    <xf numFmtId="0" fontId="18" fillId="0" borderId="0" xfId="0" applyFont="1"/>
    <xf numFmtId="0" fontId="19" fillId="0" borderId="0" xfId="0" applyFont="1" applyBorder="1"/>
    <xf numFmtId="0" fontId="3" fillId="0" borderId="0" xfId="0" applyFont="1" applyFill="1"/>
    <xf numFmtId="10" fontId="3" fillId="0" borderId="0" xfId="2" applyNumberFormat="1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7" xfId="0" applyFont="1" applyBorder="1"/>
    <xf numFmtId="0" fontId="21" fillId="0" borderId="0" xfId="0" applyFont="1" applyBorder="1"/>
    <xf numFmtId="0" fontId="20" fillId="0" borderId="0" xfId="0" applyFont="1" applyBorder="1"/>
    <xf numFmtId="0" fontId="22" fillId="0" borderId="0" xfId="0" applyFont="1" applyFill="1" applyBorder="1"/>
    <xf numFmtId="0" fontId="22" fillId="0" borderId="0" xfId="0" applyFont="1" applyBorder="1"/>
    <xf numFmtId="0" fontId="22" fillId="0" borderId="8" xfId="0" applyFont="1" applyBorder="1"/>
    <xf numFmtId="0" fontId="22" fillId="0" borderId="0" xfId="0" applyFont="1"/>
    <xf numFmtId="0" fontId="20" fillId="0" borderId="0" xfId="0" applyFont="1" applyFill="1"/>
    <xf numFmtId="10" fontId="20" fillId="0" borderId="0" xfId="2" applyNumberFormat="1" applyFont="1"/>
    <xf numFmtId="0" fontId="6" fillId="0" borderId="0" xfId="0" applyFont="1" applyBorder="1"/>
    <xf numFmtId="164" fontId="6" fillId="0" borderId="0" xfId="1" applyFont="1" applyFill="1" applyBorder="1"/>
    <xf numFmtId="0" fontId="6" fillId="0" borderId="8" xfId="0" applyFont="1" applyBorder="1"/>
    <xf numFmtId="0" fontId="6" fillId="0" borderId="0" xfId="0" applyFont="1"/>
    <xf numFmtId="0" fontId="23" fillId="0" borderId="0" xfId="0" applyFont="1" applyBorder="1"/>
    <xf numFmtId="164" fontId="23" fillId="0" borderId="0" xfId="1" applyFont="1" applyBorder="1" applyAlignment="1"/>
    <xf numFmtId="9" fontId="9" fillId="0" borderId="8" xfId="2" applyFont="1" applyBorder="1"/>
    <xf numFmtId="164" fontId="23" fillId="0" borderId="0" xfId="1" applyFont="1" applyBorder="1"/>
    <xf numFmtId="0" fontId="9" fillId="0" borderId="0" xfId="0" applyFont="1" applyFill="1" applyBorder="1" applyAlignment="1">
      <alignment horizontal="center"/>
    </xf>
    <xf numFmtId="164" fontId="9" fillId="0" borderId="7" xfId="1" applyFont="1" applyBorder="1"/>
    <xf numFmtId="9" fontId="9" fillId="0" borderId="7" xfId="2" applyFont="1" applyBorder="1"/>
    <xf numFmtId="0" fontId="9" fillId="0" borderId="0" xfId="0" applyFont="1" applyFill="1" applyBorder="1" applyAlignment="1" applyProtection="1">
      <alignment horizontal="center"/>
      <protection locked="0"/>
    </xf>
    <xf numFmtId="10" fontId="24" fillId="0" borderId="0" xfId="2" applyNumberFormat="1" applyFont="1" applyFill="1" applyBorder="1"/>
    <xf numFmtId="164" fontId="9" fillId="0" borderId="22" xfId="1" applyFont="1" applyBorder="1"/>
    <xf numFmtId="9" fontId="9" fillId="0" borderId="24" xfId="2" applyFont="1" applyBorder="1"/>
    <xf numFmtId="0" fontId="9" fillId="0" borderId="25" xfId="0" applyFont="1" applyBorder="1"/>
    <xf numFmtId="164" fontId="9" fillId="0" borderId="0" xfId="1" applyFont="1" applyBorder="1"/>
    <xf numFmtId="0" fontId="1" fillId="0" borderId="0" xfId="0" applyFont="1" applyFill="1" applyBorder="1"/>
    <xf numFmtId="10" fontId="25" fillId="0" borderId="0" xfId="2" applyNumberFormat="1" applyFont="1" applyFill="1" applyBorder="1"/>
    <xf numFmtId="164" fontId="9" fillId="0" borderId="1" xfId="1" applyFont="1" applyBorder="1"/>
    <xf numFmtId="9" fontId="9" fillId="0" borderId="3" xfId="2" applyFont="1" applyBorder="1"/>
    <xf numFmtId="0" fontId="17" fillId="0" borderId="0" xfId="0" applyFont="1" applyFill="1" applyBorder="1"/>
    <xf numFmtId="164" fontId="1" fillId="0" borderId="0" xfId="0" applyNumberFormat="1" applyFont="1" applyFill="1" applyBorder="1"/>
    <xf numFmtId="0" fontId="1" fillId="0" borderId="23" xfId="0" applyFont="1" applyBorder="1"/>
    <xf numFmtId="0" fontId="17" fillId="0" borderId="23" xfId="0" applyFont="1" applyBorder="1"/>
    <xf numFmtId="0" fontId="1" fillId="0" borderId="0" xfId="0" applyFont="1"/>
    <xf numFmtId="0" fontId="13" fillId="9" borderId="25" xfId="0" applyFont="1" applyFill="1" applyBorder="1"/>
    <xf numFmtId="0" fontId="26" fillId="0" borderId="4" xfId="3" applyFont="1" applyBorder="1" applyAlignment="1">
      <alignment vertical="center" wrapText="1"/>
    </xf>
    <xf numFmtId="0" fontId="27" fillId="0" borderId="5" xfId="4" applyFont="1" applyBorder="1" applyAlignment="1">
      <alignment vertical="center" wrapText="1"/>
    </xf>
    <xf numFmtId="10" fontId="0" fillId="0" borderId="5" xfId="2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3"/>
    <xf numFmtId="0" fontId="28" fillId="2" borderId="32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7" fillId="0" borderId="0" xfId="3" applyAlignment="1">
      <alignment vertical="center"/>
    </xf>
    <xf numFmtId="0" fontId="12" fillId="3" borderId="1" xfId="3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4" borderId="34" xfId="3" applyFont="1" applyFill="1" applyBorder="1"/>
    <xf numFmtId="164" fontId="7" fillId="10" borderId="35" xfId="1" applyFont="1" applyFill="1" applyBorder="1"/>
    <xf numFmtId="164" fontId="7" fillId="4" borderId="9" xfId="1" applyFont="1" applyFill="1" applyBorder="1"/>
    <xf numFmtId="164" fontId="7" fillId="4" borderId="36" xfId="1" applyFont="1" applyFill="1" applyBorder="1"/>
    <xf numFmtId="164" fontId="7" fillId="4" borderId="11" xfId="1" applyFont="1" applyFill="1" applyBorder="1"/>
    <xf numFmtId="10" fontId="7" fillId="4" borderId="11" xfId="2" applyNumberFormat="1" applyFont="1" applyFill="1" applyBorder="1"/>
    <xf numFmtId="10" fontId="7" fillId="0" borderId="0" xfId="2" applyNumberFormat="1" applyFont="1" applyFill="1" applyBorder="1"/>
    <xf numFmtId="10" fontId="25" fillId="0" borderId="32" xfId="2" applyNumberFormat="1" applyFont="1" applyFill="1" applyBorder="1"/>
    <xf numFmtId="164" fontId="7" fillId="10" borderId="34" xfId="1" applyFont="1" applyFill="1" applyBorder="1"/>
    <xf numFmtId="0" fontId="7" fillId="0" borderId="34" xfId="3" applyFont="1" applyBorder="1"/>
    <xf numFmtId="164" fontId="7" fillId="0" borderId="11" xfId="1" applyFont="1" applyFill="1" applyBorder="1"/>
    <xf numFmtId="164" fontId="7" fillId="0" borderId="36" xfId="1" applyFont="1" applyFill="1" applyBorder="1"/>
    <xf numFmtId="164" fontId="7" fillId="11" borderId="11" xfId="1" applyFont="1" applyFill="1" applyBorder="1"/>
    <xf numFmtId="164" fontId="25" fillId="0" borderId="0" xfId="2" applyNumberFormat="1" applyFont="1" applyFill="1" applyBorder="1"/>
    <xf numFmtId="164" fontId="7" fillId="0" borderId="0" xfId="2" applyNumberFormat="1" applyFont="1" applyFill="1" applyBorder="1"/>
    <xf numFmtId="9" fontId="7" fillId="0" borderId="0" xfId="3" applyNumberFormat="1"/>
    <xf numFmtId="10" fontId="7" fillId="12" borderId="11" xfId="2" applyNumberFormat="1" applyFont="1" applyFill="1" applyBorder="1"/>
    <xf numFmtId="164" fontId="7" fillId="10" borderId="11" xfId="1" applyFont="1" applyFill="1" applyBorder="1"/>
    <xf numFmtId="0" fontId="30" fillId="0" borderId="34" xfId="3" applyFont="1" applyBorder="1"/>
    <xf numFmtId="164" fontId="7" fillId="0" borderId="11" xfId="1" applyFont="1" applyBorder="1"/>
    <xf numFmtId="0" fontId="7" fillId="0" borderId="34" xfId="3" applyFont="1" applyFill="1" applyBorder="1"/>
    <xf numFmtId="164" fontId="7" fillId="0" borderId="19" xfId="1" applyFont="1" applyBorder="1"/>
    <xf numFmtId="0" fontId="12" fillId="12" borderId="21" xfId="3" applyFont="1" applyFill="1" applyBorder="1"/>
    <xf numFmtId="164" fontId="12" fillId="12" borderId="1" xfId="1" applyFont="1" applyFill="1" applyBorder="1" applyAlignment="1">
      <alignment horizontal="center"/>
    </xf>
    <xf numFmtId="164" fontId="12" fillId="12" borderId="21" xfId="1" applyFont="1" applyFill="1" applyBorder="1" applyAlignment="1">
      <alignment horizontal="center"/>
    </xf>
    <xf numFmtId="164" fontId="12" fillId="12" borderId="2" xfId="1" applyFont="1" applyFill="1" applyBorder="1" applyAlignment="1">
      <alignment horizontal="center"/>
    </xf>
    <xf numFmtId="164" fontId="12" fillId="12" borderId="33" xfId="1" applyFont="1" applyFill="1" applyBorder="1" applyAlignment="1">
      <alignment horizontal="center"/>
    </xf>
    <xf numFmtId="10" fontId="7" fillId="12" borderId="33" xfId="2" applyNumberFormat="1" applyFont="1" applyFill="1" applyBorder="1"/>
    <xf numFmtId="10" fontId="25" fillId="0" borderId="21" xfId="2" applyNumberFormat="1" applyFont="1" applyFill="1" applyBorder="1"/>
    <xf numFmtId="0" fontId="7" fillId="0" borderId="0" xfId="3" applyFill="1" applyBorder="1"/>
    <xf numFmtId="0" fontId="7" fillId="0" borderId="0" xfId="3" applyFill="1"/>
    <xf numFmtId="0" fontId="31" fillId="0" borderId="0" xfId="3" applyFont="1" applyFill="1"/>
    <xf numFmtId="0" fontId="25" fillId="0" borderId="0" xfId="3" applyFont="1" applyFill="1"/>
    <xf numFmtId="10" fontId="32" fillId="0" borderId="0" xfId="2" applyNumberFormat="1" applyFont="1"/>
    <xf numFmtId="0" fontId="32" fillId="0" borderId="0" xfId="3" applyFont="1" applyFill="1" applyBorder="1"/>
    <xf numFmtId="0" fontId="28" fillId="14" borderId="1" xfId="3" applyFont="1" applyFill="1" applyBorder="1" applyAlignment="1">
      <alignment horizontal="center"/>
    </xf>
    <xf numFmtId="0" fontId="12" fillId="14" borderId="21" xfId="3" applyFont="1" applyFill="1" applyBorder="1" applyAlignment="1">
      <alignment horizontal="center"/>
    </xf>
    <xf numFmtId="0" fontId="12" fillId="14" borderId="3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10" fontId="7" fillId="0" borderId="0" xfId="2" applyNumberFormat="1" applyFont="1"/>
    <xf numFmtId="164" fontId="7" fillId="10" borderId="39" xfId="1" applyFont="1" applyFill="1" applyBorder="1"/>
    <xf numFmtId="164" fontId="7" fillId="4" borderId="39" xfId="1" applyFont="1" applyFill="1" applyBorder="1"/>
    <xf numFmtId="164" fontId="7" fillId="4" borderId="40" xfId="1" applyFont="1" applyFill="1" applyBorder="1"/>
    <xf numFmtId="164" fontId="7" fillId="0" borderId="0" xfId="1" applyFont="1" applyFill="1" applyBorder="1"/>
    <xf numFmtId="164" fontId="7" fillId="10" borderId="25" xfId="1" applyFont="1" applyFill="1" applyBorder="1"/>
    <xf numFmtId="164" fontId="7" fillId="4" borderId="25" xfId="1" applyFont="1" applyFill="1" applyBorder="1"/>
    <xf numFmtId="164" fontId="7" fillId="4" borderId="41" xfId="1" applyFont="1" applyFill="1" applyBorder="1"/>
    <xf numFmtId="164" fontId="7" fillId="10" borderId="25" xfId="5" applyFont="1" applyFill="1" applyBorder="1"/>
    <xf numFmtId="164" fontId="7" fillId="2" borderId="25" xfId="6" applyFont="1" applyFill="1" applyBorder="1" applyProtection="1">
      <protection locked="0"/>
    </xf>
    <xf numFmtId="164" fontId="7" fillId="0" borderId="41" xfId="1" applyFont="1" applyFill="1" applyBorder="1"/>
    <xf numFmtId="165" fontId="7" fillId="0" borderId="0" xfId="1" applyNumberFormat="1" applyFont="1" applyFill="1" applyBorder="1"/>
    <xf numFmtId="164" fontId="7" fillId="10" borderId="25" xfId="6" applyFont="1" applyFill="1" applyBorder="1"/>
    <xf numFmtId="164" fontId="35" fillId="0" borderId="0" xfId="1" applyFont="1" applyFill="1" applyBorder="1"/>
    <xf numFmtId="164" fontId="7" fillId="0" borderId="25" xfId="5" applyFont="1" applyFill="1" applyBorder="1" applyProtection="1"/>
    <xf numFmtId="164" fontId="7" fillId="0" borderId="0" xfId="3" applyNumberFormat="1" applyFill="1" applyBorder="1"/>
    <xf numFmtId="164" fontId="7" fillId="10" borderId="42" xfId="5" applyFont="1" applyFill="1" applyBorder="1"/>
    <xf numFmtId="164" fontId="7" fillId="2" borderId="25" xfId="5" applyFont="1" applyFill="1" applyBorder="1" applyProtection="1">
      <protection locked="0"/>
    </xf>
    <xf numFmtId="164" fontId="7" fillId="0" borderId="43" xfId="1" applyFont="1" applyFill="1" applyBorder="1"/>
    <xf numFmtId="0" fontId="12" fillId="12" borderId="1" xfId="3" applyFont="1" applyFill="1" applyBorder="1"/>
    <xf numFmtId="164" fontId="12" fillId="12" borderId="3" xfId="1" applyFont="1" applyFill="1" applyBorder="1" applyAlignment="1">
      <alignment horizontal="center"/>
    </xf>
    <xf numFmtId="164" fontId="12" fillId="0" borderId="0" xfId="1" applyFont="1" applyFill="1" applyBorder="1" applyAlignment="1">
      <alignment horizontal="center"/>
    </xf>
    <xf numFmtId="43" fontId="7" fillId="0" borderId="0" xfId="3" applyNumberFormat="1" applyFill="1" applyBorder="1"/>
    <xf numFmtId="0" fontId="12" fillId="0" borderId="0" xfId="3" applyFont="1" applyFill="1" applyBorder="1"/>
    <xf numFmtId="9" fontId="15" fillId="15" borderId="1" xfId="2" applyFont="1" applyFill="1" applyBorder="1" applyAlignment="1">
      <alignment horizontal="center"/>
    </xf>
    <xf numFmtId="9" fontId="15" fillId="15" borderId="3" xfId="2" applyFont="1" applyFill="1" applyBorder="1" applyAlignment="1">
      <alignment horizontal="center"/>
    </xf>
    <xf numFmtId="3" fontId="7" fillId="0" borderId="0" xfId="3" applyNumberFormat="1" applyFill="1" applyBorder="1"/>
    <xf numFmtId="0" fontId="12" fillId="14" borderId="1" xfId="3" applyFont="1" applyFill="1" applyBorder="1" applyAlignment="1">
      <alignment horizontal="center"/>
    </xf>
    <xf numFmtId="10" fontId="7" fillId="0" borderId="0" xfId="2" applyNumberFormat="1" applyFont="1" applyBorder="1"/>
    <xf numFmtId="0" fontId="7" fillId="0" borderId="0" xfId="3" applyBorder="1"/>
    <xf numFmtId="9" fontId="12" fillId="15" borderId="1" xfId="2" applyFont="1" applyFill="1" applyBorder="1" applyAlignment="1">
      <alignment horizontal="center"/>
    </xf>
    <xf numFmtId="9" fontId="12" fillId="15" borderId="3" xfId="2" applyFont="1" applyFill="1" applyBorder="1" applyAlignment="1">
      <alignment horizontal="center"/>
    </xf>
    <xf numFmtId="164" fontId="12" fillId="15" borderId="1" xfId="1" applyFont="1" applyFill="1" applyBorder="1" applyAlignment="1">
      <alignment horizontal="center"/>
    </xf>
    <xf numFmtId="164" fontId="12" fillId="15" borderId="3" xfId="1" applyFont="1" applyFill="1" applyBorder="1" applyAlignment="1">
      <alignment horizontal="center"/>
    </xf>
    <xf numFmtId="164" fontId="12" fillId="0" borderId="0" xfId="1" applyFont="1" applyFill="1" applyBorder="1"/>
    <xf numFmtId="0" fontId="12" fillId="15" borderId="1" xfId="3" applyFont="1" applyFill="1" applyBorder="1" applyAlignment="1">
      <alignment horizontal="center"/>
    </xf>
    <xf numFmtId="0" fontId="12" fillId="15" borderId="3" xfId="3" applyFont="1" applyFill="1" applyBorder="1" applyAlignment="1">
      <alignment horizontal="center"/>
    </xf>
    <xf numFmtId="164" fontId="7" fillId="2" borderId="25" xfId="1" applyFont="1" applyFill="1" applyBorder="1" applyProtection="1">
      <protection locked="0"/>
    </xf>
    <xf numFmtId="164" fontId="7" fillId="2" borderId="42" xfId="1" applyFont="1" applyFill="1" applyBorder="1" applyProtection="1">
      <protection locked="0"/>
    </xf>
    <xf numFmtId="0" fontId="7" fillId="0" borderId="37" xfId="3" applyFont="1" applyFill="1" applyBorder="1"/>
    <xf numFmtId="0" fontId="25" fillId="0" borderId="0" xfId="3" applyFont="1" applyFill="1" applyBorder="1"/>
    <xf numFmtId="0" fontId="30" fillId="0" borderId="37" xfId="3" applyFont="1" applyFill="1" applyBorder="1"/>
    <xf numFmtId="164" fontId="7" fillId="0" borderId="34" xfId="1" applyFont="1" applyFill="1" applyBorder="1"/>
    <xf numFmtId="0" fontId="9" fillId="0" borderId="7" xfId="0" applyFont="1" applyFill="1" applyBorder="1"/>
    <xf numFmtId="9" fontId="9" fillId="0" borderId="0" xfId="2" applyFont="1" applyFill="1" applyBorder="1"/>
    <xf numFmtId="164" fontId="9" fillId="0" borderId="7" xfId="1" applyFont="1" applyFill="1" applyBorder="1"/>
    <xf numFmtId="9" fontId="9" fillId="0" borderId="7" xfId="2" applyFont="1" applyFill="1" applyBorder="1"/>
    <xf numFmtId="164" fontId="9" fillId="0" borderId="22" xfId="1" applyFont="1" applyFill="1" applyBorder="1"/>
    <xf numFmtId="9" fontId="9" fillId="0" borderId="23" xfId="2" applyFont="1" applyFill="1" applyBorder="1"/>
    <xf numFmtId="0" fontId="5" fillId="0" borderId="18" xfId="0" applyFont="1" applyFill="1" applyBorder="1" applyAlignment="1" applyProtection="1">
      <alignment horizontal="center" vertical="center"/>
    </xf>
    <xf numFmtId="164" fontId="9" fillId="8" borderId="21" xfId="1" applyFont="1" applyFill="1" applyBorder="1" applyProtection="1"/>
    <xf numFmtId="164" fontId="9" fillId="8" borderId="21" xfId="1" applyFont="1" applyFill="1" applyBorder="1"/>
    <xf numFmtId="0" fontId="37" fillId="0" borderId="23" xfId="0" applyFont="1" applyBorder="1" applyAlignment="1">
      <alignment horizontal="center" vertical="center"/>
    </xf>
    <xf numFmtId="166" fontId="9" fillId="8" borderId="21" xfId="1" applyNumberFormat="1" applyFont="1" applyFill="1" applyBorder="1" applyProtection="1"/>
    <xf numFmtId="164" fontId="7" fillId="0" borderId="38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/>
    </xf>
    <xf numFmtId="0" fontId="8" fillId="3" borderId="11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/>
    </xf>
    <xf numFmtId="0" fontId="8" fillId="0" borderId="10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10" fontId="8" fillId="3" borderId="9" xfId="2" applyNumberFormat="1" applyFont="1" applyFill="1" applyBorder="1" applyAlignment="1">
      <alignment horizontal="center" vertical="center" wrapText="1"/>
    </xf>
    <xf numFmtId="10" fontId="0" fillId="0" borderId="11" xfId="2" applyNumberFormat="1" applyFont="1" applyBorder="1" applyAlignment="1">
      <alignment horizontal="center" vertical="center" wrapText="1"/>
    </xf>
    <xf numFmtId="0" fontId="13" fillId="8" borderId="1" xfId="0" applyFont="1" applyFill="1" applyBorder="1" applyAlignment="1" applyProtection="1">
      <alignment wrapText="1"/>
    </xf>
    <xf numFmtId="0" fontId="14" fillId="8" borderId="2" xfId="0" applyFont="1" applyFill="1" applyBorder="1" applyAlignment="1">
      <alignment wrapText="1"/>
    </xf>
    <xf numFmtId="0" fontId="14" fillId="8" borderId="3" xfId="0" applyFont="1" applyFill="1" applyBorder="1" applyAlignment="1">
      <alignment wrapText="1"/>
    </xf>
    <xf numFmtId="0" fontId="13" fillId="8" borderId="1" xfId="0" applyFont="1" applyFill="1" applyBorder="1" applyAlignment="1" applyProtection="1">
      <alignment vertical="center" wrapText="1"/>
    </xf>
    <xf numFmtId="0" fontId="38" fillId="8" borderId="2" xfId="0" applyFont="1" applyFill="1" applyBorder="1" applyAlignment="1">
      <alignment vertical="center" wrapText="1"/>
    </xf>
    <xf numFmtId="0" fontId="38" fillId="8" borderId="3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/>
    <xf numFmtId="0" fontId="0" fillId="0" borderId="0" xfId="0" applyAlignment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9" borderId="26" xfId="0" applyFont="1" applyFill="1" applyBorder="1" applyAlignment="1">
      <alignment vertical="center" wrapText="1"/>
    </xf>
    <xf numFmtId="0" fontId="0" fillId="9" borderId="27" xfId="0" applyFill="1" applyBorder="1" applyAlignment="1">
      <alignment vertical="center" wrapText="1"/>
    </xf>
    <xf numFmtId="0" fontId="0" fillId="9" borderId="28" xfId="0" applyFill="1" applyBorder="1" applyAlignment="1">
      <alignment vertical="center" wrapText="1"/>
    </xf>
    <xf numFmtId="0" fontId="0" fillId="9" borderId="29" xfId="0" applyFill="1" applyBorder="1" applyAlignment="1">
      <alignment vertical="center" wrapText="1"/>
    </xf>
    <xf numFmtId="0" fontId="0" fillId="9" borderId="30" xfId="0" applyFill="1" applyBorder="1" applyAlignment="1">
      <alignment vertical="center" wrapText="1"/>
    </xf>
    <xf numFmtId="0" fontId="0" fillId="9" borderId="31" xfId="0" applyFill="1" applyBorder="1" applyAlignment="1">
      <alignment vertical="center" wrapText="1"/>
    </xf>
    <xf numFmtId="0" fontId="17" fillId="0" borderId="0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164" fontId="9" fillId="0" borderId="1" xfId="1" applyFont="1" applyFill="1" applyBorder="1" applyAlignment="1">
      <alignment horizontal="center"/>
    </xf>
    <xf numFmtId="164" fontId="9" fillId="0" borderId="3" xfId="1" applyFont="1" applyFill="1" applyBorder="1" applyAlignment="1">
      <alignment horizontal="center"/>
    </xf>
    <xf numFmtId="0" fontId="12" fillId="3" borderId="32" xfId="3" applyFont="1" applyFill="1" applyBorder="1" applyAlignment="1">
      <alignment horizontal="center" vertical="center" wrapText="1"/>
    </xf>
    <xf numFmtId="0" fontId="12" fillId="3" borderId="33" xfId="3" applyFont="1" applyFill="1" applyBorder="1" applyAlignment="1">
      <alignment horizontal="center" vertical="center" wrapText="1"/>
    </xf>
    <xf numFmtId="10" fontId="12" fillId="3" borderId="32" xfId="2" applyNumberFormat="1" applyFont="1" applyFill="1" applyBorder="1" applyAlignment="1">
      <alignment horizontal="center" vertical="center"/>
    </xf>
    <xf numFmtId="10" fontId="0" fillId="0" borderId="33" xfId="2" applyNumberFormat="1" applyFont="1" applyBorder="1" applyAlignment="1">
      <alignment horizontal="center" vertical="center"/>
    </xf>
    <xf numFmtId="0" fontId="33" fillId="13" borderId="4" xfId="3" applyFont="1" applyFill="1" applyBorder="1" applyAlignment="1">
      <alignment horizontal="center" vertical="center" wrapText="1"/>
    </xf>
    <xf numFmtId="0" fontId="34" fillId="13" borderId="5" xfId="0" applyFont="1" applyFill="1" applyBorder="1" applyAlignment="1">
      <alignment horizontal="center" vertical="center" wrapText="1"/>
    </xf>
    <xf numFmtId="0" fontId="34" fillId="13" borderId="6" xfId="0" applyFont="1" applyFill="1" applyBorder="1" applyAlignment="1">
      <alignment horizontal="center" vertical="center" wrapText="1"/>
    </xf>
    <xf numFmtId="0" fontId="34" fillId="13" borderId="22" xfId="0" applyFont="1" applyFill="1" applyBorder="1" applyAlignment="1">
      <alignment horizontal="center" vertical="center" wrapText="1"/>
    </xf>
    <xf numFmtId="0" fontId="34" fillId="13" borderId="23" xfId="0" applyFont="1" applyFill="1" applyBorder="1" applyAlignment="1">
      <alignment horizontal="center" vertical="center" wrapText="1"/>
    </xf>
    <xf numFmtId="0" fontId="34" fillId="13" borderId="24" xfId="0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vertical="center" wrapText="1"/>
    </xf>
  </cellXfs>
  <cellStyles count="7">
    <cellStyle name="Migliaia" xfId="1" builtinId="3"/>
    <cellStyle name="Migliaia 2 2" xfId="5" xr:uid="{00000000-0005-0000-0000-000001000000}"/>
    <cellStyle name="Migliaia 2 2 2" xfId="6" xr:uid="{00000000-0005-0000-0000-000002000000}"/>
    <cellStyle name="Normale" xfId="0" builtinId="0"/>
    <cellStyle name="Normale 2" xfId="4" xr:uid="{00000000-0005-0000-0000-000004000000}"/>
    <cellStyle name="Normale_financial plan_WP" xfId="3" xr:uid="{00000000-0005-0000-0000-000005000000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tarantonioR\Downloads\Budget%20Cariplo%202020%20DATA%20SCIENC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dea Generale Data Science"/>
      <sheetName val="Budget per Partner"/>
      <sheetName val="Budget per Azione"/>
      <sheetName val="Budget per Anno"/>
    </sheetNames>
    <sheetDataSet>
      <sheetData sheetId="0"/>
      <sheetData sheetId="1">
        <row r="29">
          <cell r="B29">
            <v>0</v>
          </cell>
        </row>
        <row r="43">
          <cell r="B43">
            <v>0</v>
          </cell>
        </row>
        <row r="57">
          <cell r="B57">
            <v>0</v>
          </cell>
        </row>
        <row r="71">
          <cell r="B71">
            <v>0</v>
          </cell>
        </row>
        <row r="85">
          <cell r="B85">
            <v>0</v>
          </cell>
        </row>
        <row r="99">
          <cell r="B99">
            <v>0</v>
          </cell>
        </row>
        <row r="113">
          <cell r="B113">
            <v>0</v>
          </cell>
        </row>
      </sheetData>
      <sheetData sheetId="2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</sheetData>
      <sheetData sheetId="3"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Y74"/>
  <sheetViews>
    <sheetView tabSelected="1" workbookViewId="0">
      <selection activeCell="F21" sqref="F21:P21"/>
    </sheetView>
  </sheetViews>
  <sheetFormatPr defaultRowHeight="12.75" x14ac:dyDescent="0.2"/>
  <cols>
    <col min="1" max="1" width="12.140625" customWidth="1"/>
    <col min="2" max="2" width="2.85546875" customWidth="1"/>
    <col min="3" max="3" width="2.5703125" customWidth="1"/>
    <col min="5" max="5" width="10.85546875" customWidth="1"/>
    <col min="6" max="6" width="11.42578125" customWidth="1"/>
    <col min="8" max="8" width="11" customWidth="1"/>
    <col min="9" max="9" width="10.28515625" customWidth="1"/>
    <col min="10" max="10" width="11.85546875" customWidth="1"/>
    <col min="11" max="11" width="11.28515625" customWidth="1"/>
    <col min="13" max="13" width="21" bestFit="1" customWidth="1"/>
    <col min="14" max="14" width="13.5703125" customWidth="1"/>
    <col min="15" max="15" width="16.28515625" customWidth="1"/>
    <col min="16" max="16" width="11.42578125" bestFit="1" customWidth="1"/>
    <col min="17" max="18" width="2.42578125" customWidth="1"/>
    <col min="19" max="19" width="3.42578125" customWidth="1"/>
    <col min="20" max="23" width="8.7109375" customWidth="1"/>
    <col min="24" max="24" width="11.140625" customWidth="1"/>
    <col min="25" max="29" width="8.7109375" customWidth="1"/>
    <col min="30" max="30" width="3.5703125" style="2" customWidth="1"/>
    <col min="31" max="39" width="9.140625" hidden="1" customWidth="1"/>
    <col min="40" max="40" width="10.28515625" hidden="1" customWidth="1"/>
    <col min="41" max="43" width="9.140625" hidden="1" customWidth="1"/>
    <col min="44" max="44" width="1.85546875" hidden="1" customWidth="1"/>
    <col min="45" max="45" width="9.140625" hidden="1" customWidth="1"/>
    <col min="46" max="46" width="9.140625" style="3" hidden="1" customWidth="1"/>
    <col min="47" max="50" width="9.140625" hidden="1" customWidth="1"/>
    <col min="51" max="51" width="9.140625" style="3" hidden="1" customWidth="1"/>
  </cols>
  <sheetData>
    <row r="1" spans="1:51" ht="13.5" thickBot="1" x14ac:dyDescent="0.25">
      <c r="E1" s="1"/>
    </row>
    <row r="2" spans="1:51" s="4" customFormat="1" ht="39" customHeight="1" thickBot="1" x14ac:dyDescent="0.3">
      <c r="D2" s="243" t="s">
        <v>0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5"/>
      <c r="R2" s="5"/>
      <c r="S2" s="5"/>
      <c r="T2" s="6"/>
      <c r="U2" s="6"/>
      <c r="V2" s="6"/>
      <c r="W2" s="6"/>
      <c r="AD2" s="7"/>
      <c r="AT2" s="8"/>
      <c r="AY2" s="8"/>
    </row>
    <row r="3" spans="1:51" ht="13.5" thickBot="1" x14ac:dyDescent="0.25"/>
    <row r="4" spans="1:51" x14ac:dyDescent="0.2"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51" s="13" customFormat="1" ht="21.75" customHeight="1" thickBot="1" x14ac:dyDescent="0.4">
      <c r="A5" s="12"/>
      <c r="C5" s="14"/>
      <c r="D5" s="15" t="s">
        <v>86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7"/>
      <c r="AT5" s="18"/>
      <c r="AY5" s="18"/>
    </row>
    <row r="6" spans="1:51" ht="16.5" customHeight="1" x14ac:dyDescent="0.2"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1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  <c r="AL6" s="246" t="s">
        <v>1</v>
      </c>
      <c r="AM6" s="248" t="s">
        <v>2</v>
      </c>
      <c r="AN6" s="248" t="s">
        <v>3</v>
      </c>
      <c r="AO6" s="251" t="s">
        <v>4</v>
      </c>
      <c r="AP6" s="251" t="s">
        <v>5</v>
      </c>
      <c r="AQ6" s="257" t="s">
        <v>6</v>
      </c>
      <c r="AS6" s="246" t="s">
        <v>1</v>
      </c>
      <c r="AT6" s="259" t="s">
        <v>2</v>
      </c>
      <c r="AU6" s="248" t="s">
        <v>7</v>
      </c>
      <c r="AV6" s="251" t="s">
        <v>4</v>
      </c>
      <c r="AW6" s="251" t="s">
        <v>5</v>
      </c>
      <c r="AX6" s="257" t="s">
        <v>6</v>
      </c>
    </row>
    <row r="7" spans="1:51" ht="18.75" customHeight="1" x14ac:dyDescent="0.2">
      <c r="C7" s="19"/>
      <c r="D7" s="20"/>
      <c r="E7" s="20"/>
      <c r="F7" s="24"/>
      <c r="G7" s="25"/>
      <c r="H7" s="25"/>
      <c r="I7" s="25"/>
      <c r="J7" s="25"/>
      <c r="K7" s="20"/>
      <c r="L7" s="20"/>
      <c r="M7" s="20"/>
      <c r="N7" s="20"/>
      <c r="O7" s="267"/>
      <c r="P7" s="268"/>
      <c r="Q7" s="21"/>
      <c r="R7" s="1"/>
      <c r="S7" s="22"/>
      <c r="T7" s="26" t="s">
        <v>8</v>
      </c>
      <c r="U7" s="22"/>
      <c r="V7" s="22"/>
      <c r="W7" s="22"/>
      <c r="X7" s="22"/>
      <c r="Y7" s="22"/>
      <c r="Z7" s="22"/>
      <c r="AA7" s="22"/>
      <c r="AB7" s="22"/>
      <c r="AC7" s="22"/>
      <c r="AD7" s="23"/>
      <c r="AL7" s="247"/>
      <c r="AM7" s="249"/>
      <c r="AN7" s="250"/>
      <c r="AO7" s="252"/>
      <c r="AP7" s="252"/>
      <c r="AQ7" s="258"/>
      <c r="AS7" s="247"/>
      <c r="AT7" s="260"/>
      <c r="AU7" s="250"/>
      <c r="AV7" s="252"/>
      <c r="AW7" s="252"/>
      <c r="AX7" s="258"/>
    </row>
    <row r="8" spans="1:51" ht="15.75" thickBot="1" x14ac:dyDescent="0.25"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7"/>
      <c r="Q8" s="21"/>
      <c r="R8" s="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  <c r="AE8" t="s">
        <v>9</v>
      </c>
      <c r="AL8" s="28" t="s">
        <v>10</v>
      </c>
      <c r="AM8" s="28" t="s">
        <v>10</v>
      </c>
      <c r="AN8" s="28" t="s">
        <v>10</v>
      </c>
      <c r="AO8" s="28" t="s">
        <v>10</v>
      </c>
      <c r="AP8" s="28" t="s">
        <v>10</v>
      </c>
      <c r="AQ8" s="29" t="s">
        <v>10</v>
      </c>
      <c r="AS8" s="30" t="str">
        <f t="shared" ref="AS8:AS17" si="0">IF($D$9="X",AL8,"")</f>
        <v/>
      </c>
      <c r="AT8" s="31" t="str">
        <f>IF($D$11="X",AM8,"")</f>
        <v/>
      </c>
      <c r="AU8" s="30" t="str">
        <f>IF($D$13="X",AN8,"")</f>
        <v/>
      </c>
      <c r="AV8" s="30" t="str">
        <f>IF($D$15="X",AO8,"")</f>
        <v/>
      </c>
      <c r="AW8" s="30" t="str">
        <f>IF($D$17="X",AP8,"")</f>
        <v/>
      </c>
      <c r="AX8" s="30" t="str">
        <f>IF($D$19="X",AQ8,"")</f>
        <v/>
      </c>
    </row>
    <row r="9" spans="1:51" ht="16.5" thickBot="1" x14ac:dyDescent="0.3">
      <c r="C9" s="19"/>
      <c r="D9" s="32"/>
      <c r="E9" s="33" t="s">
        <v>85</v>
      </c>
      <c r="F9" s="34"/>
      <c r="G9" s="34"/>
      <c r="H9" s="35"/>
      <c r="I9" s="36"/>
      <c r="J9" s="20"/>
      <c r="K9" s="23"/>
      <c r="L9" s="23"/>
      <c r="M9" s="23"/>
      <c r="N9" s="23"/>
      <c r="O9" s="37"/>
      <c r="P9" s="37"/>
      <c r="Q9" s="21"/>
      <c r="R9" s="1"/>
      <c r="S9" s="22"/>
      <c r="T9" s="26" t="s">
        <v>11</v>
      </c>
      <c r="U9" s="22"/>
      <c r="V9" s="22"/>
      <c r="W9" s="22"/>
      <c r="X9" s="22"/>
      <c r="Y9" s="22"/>
      <c r="Z9" s="22"/>
      <c r="AA9" s="22"/>
      <c r="AB9" s="22"/>
      <c r="AC9" s="22"/>
      <c r="AD9" s="23"/>
      <c r="AE9" t="s">
        <v>12</v>
      </c>
      <c r="AL9" s="28" t="s">
        <v>10</v>
      </c>
      <c r="AM9" s="28" t="s">
        <v>10</v>
      </c>
      <c r="AN9" s="28" t="s">
        <v>10</v>
      </c>
      <c r="AO9" s="28" t="s">
        <v>10</v>
      </c>
      <c r="AP9" s="28" t="s">
        <v>10</v>
      </c>
      <c r="AQ9" s="29" t="s">
        <v>10</v>
      </c>
      <c r="AS9" s="30" t="str">
        <f t="shared" si="0"/>
        <v/>
      </c>
      <c r="AT9" s="31" t="str">
        <f>IF($D$11="X",AM9,"")</f>
        <v/>
      </c>
      <c r="AU9" s="30" t="str">
        <f>IF($D$13="X",AN9,"")</f>
        <v/>
      </c>
      <c r="AV9" s="30" t="str">
        <f>IF($D$15="X",AO9,"")</f>
        <v/>
      </c>
      <c r="AW9" s="30" t="str">
        <f>IF($D$17="X",AP9,"")</f>
        <v/>
      </c>
      <c r="AX9" s="30" t="str">
        <f>IF($D$19="X",AQ9,"")</f>
        <v/>
      </c>
    </row>
    <row r="10" spans="1:51" ht="15.75" thickBot="1" x14ac:dyDescent="0.3">
      <c r="C10" s="19"/>
      <c r="D10" s="38"/>
      <c r="E10" s="27"/>
      <c r="F10" s="20"/>
      <c r="G10" s="20"/>
      <c r="H10" s="20"/>
      <c r="I10" s="20"/>
      <c r="J10" s="20"/>
      <c r="K10" s="20"/>
      <c r="L10" s="20"/>
      <c r="M10" s="20"/>
      <c r="N10" s="20"/>
      <c r="O10" s="37"/>
      <c r="P10" s="37"/>
      <c r="Q10" s="21"/>
      <c r="R10" s="1"/>
      <c r="S10" s="22"/>
      <c r="T10" s="22" t="s">
        <v>13</v>
      </c>
      <c r="U10" s="22"/>
      <c r="V10" s="22"/>
      <c r="W10" s="22"/>
      <c r="X10" s="22"/>
      <c r="Y10" s="22"/>
      <c r="Z10" s="22"/>
      <c r="AA10" s="22"/>
      <c r="AB10" s="22"/>
      <c r="AC10" s="22"/>
      <c r="AD10" s="23"/>
      <c r="AE10" t="s">
        <v>14</v>
      </c>
      <c r="AL10" s="39">
        <v>0.23069999999999999</v>
      </c>
      <c r="AM10" s="39">
        <v>0.2</v>
      </c>
      <c r="AN10" s="39">
        <v>0.2</v>
      </c>
      <c r="AO10" s="40">
        <v>0.2</v>
      </c>
      <c r="AP10" s="41">
        <v>0.2</v>
      </c>
      <c r="AQ10" s="42">
        <v>0.2</v>
      </c>
      <c r="AR10" s="43"/>
      <c r="AS10" s="30" t="str">
        <f t="shared" si="0"/>
        <v/>
      </c>
      <c r="AT10" s="31" t="str">
        <f>IF($D$11="X",AM10,"")</f>
        <v/>
      </c>
      <c r="AU10" s="30" t="str">
        <f>IF($D$13="X",AN10,"")</f>
        <v/>
      </c>
      <c r="AV10" s="30" t="str">
        <f>IF($D$15="X",AO10,"")</f>
        <v/>
      </c>
      <c r="AW10" s="30" t="str">
        <f>IF($D$17="X",AP10,"")</f>
        <v/>
      </c>
      <c r="AX10" s="30" t="str">
        <f>IF($D$19="X",AQ10,"")</f>
        <v/>
      </c>
      <c r="AY10" s="3">
        <f>SUM(AS10:AX10)</f>
        <v>0</v>
      </c>
    </row>
    <row r="11" spans="1:51" ht="16.5" thickBot="1" x14ac:dyDescent="0.3">
      <c r="C11" s="19"/>
      <c r="D11" s="237"/>
      <c r="E11" s="261" t="s">
        <v>88</v>
      </c>
      <c r="F11" s="262"/>
      <c r="G11" s="262"/>
      <c r="H11" s="262"/>
      <c r="I11" s="262"/>
      <c r="J11" s="262"/>
      <c r="K11" s="262"/>
      <c r="L11" s="262"/>
      <c r="M11" s="263"/>
      <c r="N11" s="20"/>
      <c r="O11" s="238" t="s">
        <v>20</v>
      </c>
      <c r="P11" s="238">
        <f>P13+P15</f>
        <v>125000</v>
      </c>
      <c r="Q11" s="21"/>
      <c r="R11" s="1"/>
      <c r="S11" s="22"/>
      <c r="T11" s="22" t="s">
        <v>15</v>
      </c>
      <c r="U11" s="22"/>
      <c r="V11" s="22"/>
      <c r="W11" s="22"/>
      <c r="X11" s="22"/>
      <c r="Y11" s="22"/>
      <c r="Z11" s="22"/>
      <c r="AA11" s="22"/>
      <c r="AB11" s="22"/>
      <c r="AC11" s="22"/>
      <c r="AD11" s="23"/>
      <c r="AE11" t="s">
        <v>16</v>
      </c>
      <c r="AL11" s="46"/>
      <c r="AM11" s="47"/>
      <c r="AN11" s="47"/>
      <c r="AO11" s="48"/>
      <c r="AP11" s="49"/>
      <c r="AQ11" s="50"/>
      <c r="AS11" s="30" t="str">
        <f t="shared" si="0"/>
        <v/>
      </c>
      <c r="AT11" s="31" t="str">
        <f t="shared" ref="AT11:AT17" si="1">IF($D$11="X",AM11,"")</f>
        <v/>
      </c>
      <c r="AU11" s="30" t="str">
        <f t="shared" ref="AU11:AU17" si="2">IF($D$13="X",AN11,"")</f>
        <v/>
      </c>
      <c r="AV11" s="30" t="str">
        <f t="shared" ref="AV11:AV17" si="3">IF($D$15="X",AO11,"")</f>
        <v/>
      </c>
      <c r="AW11" s="30" t="str">
        <f t="shared" ref="AW11:AW17" si="4">IF($D$17="X",AP11,"")</f>
        <v/>
      </c>
      <c r="AX11" s="30" t="str">
        <f t="shared" ref="AX11:AX17" si="5">IF($D$19="X",AQ11,"")</f>
        <v/>
      </c>
    </row>
    <row r="12" spans="1:51" ht="15.75" thickBot="1" x14ac:dyDescent="0.25">
      <c r="C12" s="19"/>
      <c r="D12" s="51"/>
      <c r="F12" s="20"/>
      <c r="G12" s="20"/>
      <c r="H12" s="20"/>
      <c r="I12" s="20"/>
      <c r="J12" s="20"/>
      <c r="K12" s="20"/>
      <c r="L12" s="20"/>
      <c r="M12" s="20"/>
      <c r="N12" s="20"/>
      <c r="O12" s="37"/>
      <c r="P12" s="37"/>
      <c r="Q12" s="21"/>
      <c r="R12" s="1"/>
      <c r="S12" s="22"/>
      <c r="T12" s="22" t="s">
        <v>17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  <c r="AE12" t="s">
        <v>18</v>
      </c>
      <c r="AL12" s="39">
        <v>0.28570000000000001</v>
      </c>
      <c r="AM12" s="28" t="s">
        <v>10</v>
      </c>
      <c r="AN12" s="28" t="s">
        <v>10</v>
      </c>
      <c r="AO12" s="28" t="s">
        <v>10</v>
      </c>
      <c r="AP12" s="28" t="s">
        <v>10</v>
      </c>
      <c r="AQ12" s="29" t="s">
        <v>10</v>
      </c>
      <c r="AS12" s="30" t="str">
        <f t="shared" si="0"/>
        <v/>
      </c>
      <c r="AT12" s="31" t="str">
        <f t="shared" si="1"/>
        <v/>
      </c>
      <c r="AU12" s="30" t="str">
        <f t="shared" si="2"/>
        <v/>
      </c>
      <c r="AV12" s="30" t="str">
        <f t="shared" si="3"/>
        <v/>
      </c>
      <c r="AW12" s="30" t="str">
        <f t="shared" si="4"/>
        <v/>
      </c>
      <c r="AX12" s="30" t="str">
        <f t="shared" si="5"/>
        <v/>
      </c>
      <c r="AY12" s="3">
        <f t="shared" ref="AY12:AY17" si="6">SUM(AS12:AX12)</f>
        <v>0</v>
      </c>
    </row>
    <row r="13" spans="1:51" ht="16.5" thickBot="1" x14ac:dyDescent="0.3">
      <c r="C13" s="19"/>
      <c r="D13" s="52"/>
      <c r="E13" s="53" t="s">
        <v>19</v>
      </c>
      <c r="F13" s="54"/>
      <c r="G13" s="54"/>
      <c r="H13" s="54"/>
      <c r="I13" s="54"/>
      <c r="J13" s="54"/>
      <c r="K13" s="55"/>
      <c r="L13" s="55"/>
      <c r="M13" s="56"/>
      <c r="N13" s="20"/>
      <c r="O13" s="57" t="s">
        <v>20</v>
      </c>
      <c r="P13" s="239">
        <v>100000</v>
      </c>
      <c r="Q13" s="21"/>
      <c r="R13" s="1"/>
      <c r="S13" s="22"/>
      <c r="T13" s="22" t="s">
        <v>21</v>
      </c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t="s">
        <v>22</v>
      </c>
      <c r="AL13" s="46"/>
      <c r="AM13" s="58"/>
      <c r="AN13" s="58"/>
      <c r="AO13" s="48"/>
      <c r="AP13" s="59"/>
      <c r="AQ13" s="50"/>
      <c r="AS13" s="30" t="str">
        <f t="shared" si="0"/>
        <v/>
      </c>
      <c r="AT13" s="31" t="str">
        <f t="shared" si="1"/>
        <v/>
      </c>
      <c r="AU13" s="30" t="str">
        <f t="shared" si="2"/>
        <v/>
      </c>
      <c r="AV13" s="30" t="str">
        <f t="shared" si="3"/>
        <v/>
      </c>
      <c r="AW13" s="30" t="str">
        <f t="shared" si="4"/>
        <v/>
      </c>
      <c r="AX13" s="30" t="str">
        <f t="shared" si="5"/>
        <v/>
      </c>
    </row>
    <row r="14" spans="1:51" ht="15.75" thickBot="1" x14ac:dyDescent="0.3">
      <c r="C14" s="19"/>
      <c r="D14" s="60"/>
      <c r="E14" s="27"/>
      <c r="F14" s="20"/>
      <c r="G14" s="20"/>
      <c r="H14" s="20"/>
      <c r="I14" s="20"/>
      <c r="J14" s="20"/>
      <c r="K14" s="20"/>
      <c r="L14" s="20"/>
      <c r="M14" s="20"/>
      <c r="N14" s="20"/>
      <c r="O14" s="37"/>
      <c r="P14" s="37"/>
      <c r="Q14" s="21"/>
      <c r="R14" s="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  <c r="AE14" t="s">
        <v>23</v>
      </c>
      <c r="AL14" s="46"/>
      <c r="AM14" s="58"/>
      <c r="AN14" s="58"/>
      <c r="AO14" s="48"/>
      <c r="AP14" s="59"/>
      <c r="AQ14" s="50"/>
      <c r="AS14" s="30" t="str">
        <f t="shared" si="0"/>
        <v/>
      </c>
      <c r="AT14" s="31" t="str">
        <f t="shared" si="1"/>
        <v/>
      </c>
      <c r="AU14" s="30" t="str">
        <f t="shared" si="2"/>
        <v/>
      </c>
      <c r="AV14" s="30" t="str">
        <f t="shared" si="3"/>
        <v/>
      </c>
      <c r="AW14" s="30" t="str">
        <f t="shared" si="4"/>
        <v/>
      </c>
      <c r="AX14" s="30" t="str">
        <f t="shared" si="5"/>
        <v/>
      </c>
    </row>
    <row r="15" spans="1:51" ht="16.5" thickBot="1" x14ac:dyDescent="0.3">
      <c r="C15" s="19"/>
      <c r="D15" s="61"/>
      <c r="E15" s="53" t="s">
        <v>89</v>
      </c>
      <c r="F15" s="62"/>
      <c r="G15" s="62"/>
      <c r="H15" s="62"/>
      <c r="I15" s="55"/>
      <c r="J15" s="55"/>
      <c r="K15" s="54"/>
      <c r="L15" s="54"/>
      <c r="M15" s="63"/>
      <c r="N15" s="23"/>
      <c r="O15" s="64" t="s">
        <v>25</v>
      </c>
      <c r="P15" s="238">
        <v>25000</v>
      </c>
      <c r="Q15" s="21"/>
      <c r="R15" s="1"/>
      <c r="S15" s="22"/>
      <c r="T15" s="26" t="s">
        <v>26</v>
      </c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t="s">
        <v>27</v>
      </c>
      <c r="AL15" s="46"/>
      <c r="AM15" s="47"/>
      <c r="AN15" s="47"/>
      <c r="AO15" s="48"/>
      <c r="AP15" s="59"/>
      <c r="AQ15" s="50"/>
      <c r="AS15" s="30" t="str">
        <f t="shared" si="0"/>
        <v/>
      </c>
      <c r="AT15" s="31" t="str">
        <f t="shared" si="1"/>
        <v/>
      </c>
      <c r="AU15" s="30" t="str">
        <f t="shared" si="2"/>
        <v/>
      </c>
      <c r="AV15" s="30" t="str">
        <f t="shared" si="3"/>
        <v/>
      </c>
      <c r="AW15" s="30" t="str">
        <f t="shared" si="4"/>
        <v/>
      </c>
      <c r="AX15" s="30" t="str">
        <f t="shared" si="5"/>
        <v/>
      </c>
    </row>
    <row r="16" spans="1:51" ht="15.75" thickBot="1" x14ac:dyDescent="0.3">
      <c r="C16" s="19"/>
      <c r="D16" s="60"/>
      <c r="E16" s="24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6"/>
      <c r="Q16" s="21"/>
      <c r="R16" s="1"/>
      <c r="S16" s="22"/>
      <c r="T16" s="22" t="s">
        <v>28</v>
      </c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t="s">
        <v>29</v>
      </c>
      <c r="AL16" s="39">
        <v>4.7600000000000003E-2</v>
      </c>
      <c r="AM16" s="39">
        <v>0.05</v>
      </c>
      <c r="AN16" s="39">
        <v>0.05</v>
      </c>
      <c r="AO16" s="40">
        <v>0.1</v>
      </c>
      <c r="AP16" s="40">
        <v>0.05</v>
      </c>
      <c r="AQ16" s="42">
        <v>0.15</v>
      </c>
      <c r="AS16" s="30" t="str">
        <f t="shared" si="0"/>
        <v/>
      </c>
      <c r="AT16" s="31" t="str">
        <f t="shared" si="1"/>
        <v/>
      </c>
      <c r="AU16" s="30" t="str">
        <f t="shared" si="2"/>
        <v/>
      </c>
      <c r="AV16" s="30" t="str">
        <f t="shared" si="3"/>
        <v/>
      </c>
      <c r="AW16" s="30" t="str">
        <f t="shared" si="4"/>
        <v/>
      </c>
      <c r="AX16" s="30" t="str">
        <f t="shared" si="5"/>
        <v/>
      </c>
      <c r="AY16" s="3">
        <f t="shared" si="6"/>
        <v>0</v>
      </c>
    </row>
    <row r="17" spans="3:51" ht="16.5" thickBot="1" x14ac:dyDescent="0.3">
      <c r="C17" s="19"/>
      <c r="D17" s="237"/>
      <c r="E17" s="264" t="s">
        <v>24</v>
      </c>
      <c r="F17" s="265"/>
      <c r="G17" s="265"/>
      <c r="H17" s="265"/>
      <c r="I17" s="265"/>
      <c r="J17" s="265"/>
      <c r="K17" s="265"/>
      <c r="L17" s="265"/>
      <c r="M17" s="266"/>
      <c r="N17" s="20"/>
      <c r="O17" s="64" t="s">
        <v>90</v>
      </c>
      <c r="P17" s="241">
        <v>12</v>
      </c>
      <c r="Q17" s="21"/>
      <c r="R17" s="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t="s">
        <v>31</v>
      </c>
      <c r="AL17" s="67">
        <v>0.13039999999999999</v>
      </c>
      <c r="AM17" s="67">
        <v>0.15</v>
      </c>
      <c r="AN17" s="67">
        <v>0.15</v>
      </c>
      <c r="AO17" s="68">
        <v>0.1</v>
      </c>
      <c r="AP17" s="68">
        <v>0.15</v>
      </c>
      <c r="AQ17" s="69">
        <v>1</v>
      </c>
      <c r="AS17" s="30" t="str">
        <f t="shared" si="0"/>
        <v/>
      </c>
      <c r="AT17" s="31" t="str">
        <f t="shared" si="1"/>
        <v/>
      </c>
      <c r="AU17" s="30" t="str">
        <f t="shared" si="2"/>
        <v/>
      </c>
      <c r="AV17" s="30" t="str">
        <f t="shared" si="3"/>
        <v/>
      </c>
      <c r="AW17" s="30" t="str">
        <f t="shared" si="4"/>
        <v/>
      </c>
      <c r="AX17" s="30" t="str">
        <f t="shared" si="5"/>
        <v/>
      </c>
      <c r="AY17" s="3">
        <f t="shared" si="6"/>
        <v>0</v>
      </c>
    </row>
    <row r="18" spans="3:51" ht="13.5" thickBot="1" x14ac:dyDescent="0.25">
      <c r="C18" s="19"/>
      <c r="D18" s="44"/>
      <c r="E18" s="27"/>
      <c r="F18" s="20"/>
      <c r="G18" s="20"/>
      <c r="H18" s="20"/>
      <c r="I18" s="20"/>
      <c r="J18" s="20"/>
      <c r="K18" s="20"/>
      <c r="L18" s="20"/>
      <c r="M18" s="20"/>
      <c r="N18" s="20"/>
      <c r="O18" s="37"/>
      <c r="P18" s="37"/>
      <c r="Q18" s="21"/>
      <c r="R18" s="1"/>
      <c r="S18" s="22"/>
      <c r="T18" s="26" t="s">
        <v>32</v>
      </c>
      <c r="U18" s="22"/>
      <c r="V18" s="22"/>
      <c r="W18" s="22"/>
      <c r="X18" s="22"/>
      <c r="Y18" s="22"/>
      <c r="Z18" s="22"/>
      <c r="AA18" s="22"/>
      <c r="AB18" s="22"/>
      <c r="AC18" s="22"/>
      <c r="AD18" s="23"/>
    </row>
    <row r="19" spans="3:51" ht="13.5" thickBot="1" x14ac:dyDescent="0.25">
      <c r="C19" s="19"/>
      <c r="D19" s="44"/>
      <c r="E19" s="45" t="s">
        <v>30</v>
      </c>
      <c r="F19" s="20"/>
      <c r="G19" s="20"/>
      <c r="H19" s="20"/>
      <c r="I19" s="20"/>
      <c r="J19" s="20"/>
      <c r="K19" s="20"/>
      <c r="L19" s="20"/>
      <c r="M19" s="20"/>
      <c r="N19" s="20"/>
      <c r="O19" s="37"/>
      <c r="P19" s="37"/>
      <c r="Q19" s="21"/>
      <c r="R19" s="1"/>
      <c r="S19" s="22"/>
      <c r="T19" s="22" t="s">
        <v>33</v>
      </c>
      <c r="U19" s="22"/>
      <c r="V19" s="22"/>
      <c r="W19" s="22"/>
      <c r="X19" s="22"/>
      <c r="Y19" s="22"/>
      <c r="Z19" s="22"/>
      <c r="AA19" s="22"/>
      <c r="AB19" s="22"/>
      <c r="AC19" s="22"/>
      <c r="AD19" s="23"/>
    </row>
    <row r="20" spans="3:51" ht="13.5" thickBot="1" x14ac:dyDescent="0.25">
      <c r="C20" s="19"/>
      <c r="D20" s="7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1"/>
      <c r="R20" s="1"/>
      <c r="S20" s="22"/>
      <c r="T20" s="22"/>
      <c r="U20" s="22" t="s">
        <v>34</v>
      </c>
      <c r="V20" s="22"/>
      <c r="W20" s="22"/>
      <c r="X20" s="22"/>
      <c r="Y20" s="22"/>
      <c r="Z20" s="22"/>
      <c r="AA20" s="22"/>
      <c r="AB20" s="22"/>
      <c r="AC20" s="22"/>
      <c r="AD20" s="23"/>
    </row>
    <row r="21" spans="3:51" ht="13.5" thickBot="1" x14ac:dyDescent="0.25">
      <c r="C21" s="19"/>
      <c r="D21" s="70" t="s">
        <v>35</v>
      </c>
      <c r="E21" s="1"/>
      <c r="F21" s="253"/>
      <c r="G21" s="254"/>
      <c r="H21" s="254"/>
      <c r="I21" s="254"/>
      <c r="J21" s="254"/>
      <c r="K21" s="254"/>
      <c r="L21" s="254"/>
      <c r="M21" s="254"/>
      <c r="N21" s="254"/>
      <c r="O21" s="254"/>
      <c r="P21" s="255"/>
      <c r="Q21" s="21"/>
      <c r="R21" s="1"/>
      <c r="S21" s="22"/>
      <c r="T21" s="22"/>
      <c r="U21" s="22" t="s">
        <v>36</v>
      </c>
      <c r="V21" s="22"/>
      <c r="W21" s="22"/>
      <c r="X21" s="22"/>
      <c r="Y21" s="22"/>
      <c r="Z21" s="22"/>
      <c r="AA21" s="22"/>
      <c r="AB21" s="22"/>
      <c r="AC21" s="22"/>
      <c r="AD21" s="23"/>
    </row>
    <row r="22" spans="3:51" ht="6" customHeight="1" thickBot="1" x14ac:dyDescent="0.25">
      <c r="C22" s="19"/>
      <c r="D22" s="70"/>
      <c r="E22" s="1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1"/>
      <c r="R22" s="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/>
    </row>
    <row r="23" spans="3:51" ht="13.5" thickBot="1" x14ac:dyDescent="0.25">
      <c r="C23" s="19"/>
      <c r="D23" s="70" t="s">
        <v>37</v>
      </c>
      <c r="E23" s="1"/>
      <c r="F23" s="253"/>
      <c r="G23" s="269"/>
      <c r="H23" s="269"/>
      <c r="I23" s="269"/>
      <c r="J23" s="269"/>
      <c r="K23" s="269"/>
      <c r="L23" s="269"/>
      <c r="M23" s="269"/>
      <c r="N23" s="269"/>
      <c r="O23" s="269"/>
      <c r="P23" s="270"/>
      <c r="Q23" s="21"/>
      <c r="R23" s="1"/>
      <c r="S23" s="22"/>
      <c r="T23" s="22"/>
      <c r="U23" s="22" t="s">
        <v>38</v>
      </c>
      <c r="V23" s="22"/>
      <c r="W23" s="22"/>
      <c r="X23" s="22"/>
      <c r="Y23" s="22"/>
      <c r="Z23" s="22"/>
      <c r="AA23" s="22"/>
      <c r="AB23" s="22"/>
      <c r="AC23" s="22"/>
      <c r="AD23" s="23"/>
    </row>
    <row r="24" spans="3:51" ht="6" customHeight="1" thickBot="1" x14ac:dyDescent="0.25">
      <c r="C24" s="19"/>
      <c r="D24" s="7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1"/>
      <c r="R24" s="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/>
    </row>
    <row r="25" spans="3:51" ht="13.5" thickBot="1" x14ac:dyDescent="0.25">
      <c r="C25" s="19"/>
      <c r="D25" s="70" t="s">
        <v>39</v>
      </c>
      <c r="E25" s="1"/>
      <c r="G25" s="71"/>
      <c r="H25" s="72" t="s">
        <v>40</v>
      </c>
      <c r="I25" s="73"/>
      <c r="J25" s="72" t="s">
        <v>41</v>
      </c>
      <c r="K25" s="73"/>
      <c r="L25" s="1"/>
      <c r="M25" s="1"/>
      <c r="N25" s="1"/>
      <c r="O25" s="1"/>
      <c r="P25" s="1"/>
      <c r="Q25" s="21"/>
      <c r="R25" s="1"/>
      <c r="S25" s="22"/>
      <c r="T25" s="22" t="s">
        <v>42</v>
      </c>
      <c r="U25" s="22"/>
      <c r="V25" s="22"/>
      <c r="W25" s="22"/>
      <c r="X25" s="22"/>
      <c r="Y25" s="22"/>
      <c r="Z25" s="22"/>
      <c r="AA25" s="22"/>
      <c r="AB25" s="22"/>
      <c r="AC25" s="22"/>
      <c r="AD25" s="23"/>
      <c r="AK25" s="74">
        <v>100</v>
      </c>
      <c r="AL25" s="75"/>
      <c r="AM25" s="76"/>
    </row>
    <row r="26" spans="3:51" ht="6.75" customHeight="1" thickBot="1" x14ac:dyDescent="0.25">
      <c r="C26" s="19"/>
      <c r="D26" s="70"/>
      <c r="E26" s="1"/>
      <c r="F26" s="1"/>
      <c r="G26" s="1"/>
      <c r="H26" s="77"/>
      <c r="I26" s="1"/>
      <c r="J26" s="77"/>
      <c r="K26" s="1"/>
      <c r="L26" s="1"/>
      <c r="M26" s="1"/>
      <c r="N26" s="1"/>
      <c r="O26" s="1"/>
      <c r="P26" s="1"/>
      <c r="Q26" s="21"/>
      <c r="R26" s="1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3"/>
      <c r="AK26" s="78"/>
      <c r="AL26" s="70"/>
      <c r="AM26" s="79"/>
    </row>
    <row r="27" spans="3:51" ht="13.5" thickBot="1" x14ac:dyDescent="0.25">
      <c r="C27" s="19"/>
      <c r="D27" s="70" t="s">
        <v>43</v>
      </c>
      <c r="E27" s="1"/>
      <c r="F27" s="253"/>
      <c r="G27" s="254"/>
      <c r="H27" s="254"/>
      <c r="I27" s="254"/>
      <c r="J27" s="254"/>
      <c r="K27" s="254"/>
      <c r="L27" s="254"/>
      <c r="M27" s="254"/>
      <c r="N27" s="254"/>
      <c r="O27" s="254"/>
      <c r="P27" s="255"/>
      <c r="Q27" s="21"/>
      <c r="R27" s="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3"/>
      <c r="AK27" s="78">
        <v>15</v>
      </c>
      <c r="AL27" s="70"/>
      <c r="AM27" s="79">
        <f>AK27/AK29</f>
        <v>0.13043478260869565</v>
      </c>
    </row>
    <row r="28" spans="3:51" ht="6" customHeight="1" thickBot="1" x14ac:dyDescent="0.25">
      <c r="C28" s="19"/>
      <c r="D28" s="70"/>
      <c r="E28" s="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1"/>
      <c r="R28" s="1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K28" s="78"/>
      <c r="AL28" s="70"/>
      <c r="AM28" s="79"/>
    </row>
    <row r="29" spans="3:51" ht="13.5" thickBot="1" x14ac:dyDescent="0.25">
      <c r="C29" s="19"/>
      <c r="D29" s="70" t="s">
        <v>44</v>
      </c>
      <c r="E29" s="1"/>
      <c r="F29" s="1"/>
      <c r="G29" s="1"/>
      <c r="H29" s="253"/>
      <c r="I29" s="254"/>
      <c r="J29" s="254"/>
      <c r="K29" s="254"/>
      <c r="L29" s="254"/>
      <c r="M29" s="254"/>
      <c r="N29" s="254"/>
      <c r="O29" s="254"/>
      <c r="P29" s="255"/>
      <c r="Q29" s="21"/>
      <c r="R29" s="1"/>
      <c r="S29" s="22"/>
      <c r="T29" s="256" t="s">
        <v>45</v>
      </c>
      <c r="U29" s="256"/>
      <c r="V29" s="256"/>
      <c r="W29" s="256"/>
      <c r="X29" s="256"/>
      <c r="Y29" s="256"/>
      <c r="Z29" s="256"/>
      <c r="AA29" s="22"/>
      <c r="AB29" s="22"/>
      <c r="AC29" s="22"/>
      <c r="AD29" s="23"/>
      <c r="AK29" s="80">
        <f>SUM(AK25:AK27)</f>
        <v>115</v>
      </c>
      <c r="AL29" s="81"/>
      <c r="AM29" s="82"/>
    </row>
    <row r="30" spans="3:51" ht="6" customHeight="1" thickBot="1" x14ac:dyDescent="0.25">
      <c r="C30" s="19"/>
      <c r="D30" s="8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1"/>
      <c r="R30" s="1"/>
      <c r="S30" s="22"/>
      <c r="T30" s="256"/>
      <c r="U30" s="256"/>
      <c r="V30" s="256"/>
      <c r="W30" s="256"/>
      <c r="X30" s="256"/>
      <c r="Y30" s="256"/>
      <c r="Z30" s="256"/>
      <c r="AA30" s="22"/>
      <c r="AB30" s="22"/>
      <c r="AC30" s="22"/>
      <c r="AD30" s="23"/>
    </row>
    <row r="31" spans="3:51" ht="13.5" thickBot="1" x14ac:dyDescent="0.25">
      <c r="C31" s="19"/>
      <c r="D31" s="70" t="s">
        <v>46</v>
      </c>
      <c r="E31" s="1"/>
      <c r="F31" s="1"/>
      <c r="G31" s="1"/>
      <c r="H31" s="73"/>
      <c r="I31" s="1"/>
      <c r="J31" s="70" t="s">
        <v>47</v>
      </c>
      <c r="K31" s="1"/>
      <c r="L31" s="1"/>
      <c r="M31" s="1"/>
      <c r="N31" s="73"/>
      <c r="O31" s="84" t="str">
        <f>IF(K25&lt;N31,"OK","ATTENZIONE !!!")</f>
        <v>ATTENZIONE !!!</v>
      </c>
      <c r="P31" s="1"/>
      <c r="Q31" s="21"/>
      <c r="R31" s="1"/>
      <c r="S31" s="22"/>
      <c r="T31" s="22" t="s">
        <v>48</v>
      </c>
      <c r="U31" s="22"/>
      <c r="V31" s="22"/>
      <c r="W31" s="22"/>
      <c r="X31" s="22"/>
      <c r="Y31" s="22"/>
      <c r="Z31" s="22"/>
      <c r="AA31" s="22"/>
      <c r="AB31" s="22"/>
      <c r="AC31" s="22"/>
      <c r="AD31" s="23"/>
    </row>
    <row r="32" spans="3:51" ht="13.5" thickBot="1" x14ac:dyDescent="0.25">
      <c r="C32" s="1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1"/>
      <c r="R32" s="1"/>
      <c r="S32" s="22"/>
      <c r="T32" s="22" t="s">
        <v>49</v>
      </c>
      <c r="U32" s="22"/>
      <c r="V32" s="22"/>
      <c r="W32" s="22"/>
      <c r="X32" s="22"/>
      <c r="Y32" s="22"/>
      <c r="Z32" s="22"/>
      <c r="AA32" s="22"/>
      <c r="AB32" s="22"/>
      <c r="AC32" s="22"/>
      <c r="AD32" s="23"/>
    </row>
    <row r="33" spans="1:51" ht="13.5" thickBot="1" x14ac:dyDescent="0.25">
      <c r="C33" s="19"/>
      <c r="D33" s="70" t="s">
        <v>50</v>
      </c>
      <c r="E33" s="1"/>
      <c r="F33" s="1"/>
      <c r="G33" s="1"/>
      <c r="H33" s="85"/>
      <c r="I33" s="1"/>
      <c r="J33" s="1"/>
      <c r="K33" s="1"/>
      <c r="L33" s="1"/>
      <c r="M33" s="1"/>
      <c r="N33" s="1"/>
      <c r="O33" s="1"/>
      <c r="P33" s="1"/>
      <c r="Q33" s="21"/>
      <c r="R33" s="1"/>
      <c r="S33" s="22"/>
      <c r="T33" s="22" t="s">
        <v>51</v>
      </c>
      <c r="U33" s="22"/>
      <c r="V33" s="22"/>
      <c r="W33" s="22"/>
      <c r="X33" s="22"/>
      <c r="Y33" s="22"/>
      <c r="Z33" s="22"/>
      <c r="AA33" s="22"/>
      <c r="AB33" s="22"/>
      <c r="AC33" s="22"/>
      <c r="AD33" s="23"/>
    </row>
    <row r="34" spans="1:51" ht="13.5" thickBot="1" x14ac:dyDescent="0.25"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  <c r="R34" s="1"/>
      <c r="S34" s="22"/>
      <c r="T34" s="22" t="s">
        <v>52</v>
      </c>
      <c r="U34" s="22"/>
      <c r="V34" s="22"/>
      <c r="W34" s="22"/>
      <c r="X34" s="22"/>
      <c r="Y34" s="22"/>
      <c r="Z34" s="22"/>
      <c r="AA34" s="22"/>
      <c r="AB34" s="22"/>
      <c r="AC34" s="22"/>
      <c r="AD34" s="23"/>
    </row>
    <row r="35" spans="1:51" ht="13.5" thickBot="1" x14ac:dyDescent="0.25"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/>
    </row>
    <row r="36" spans="1:51" x14ac:dyDescent="0.2"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</row>
    <row r="37" spans="1:51" s="90" customFormat="1" ht="23.25" x14ac:dyDescent="0.35">
      <c r="A37" s="89"/>
      <c r="C37" s="91"/>
      <c r="D37" s="15" t="s">
        <v>53</v>
      </c>
      <c r="E37" s="15"/>
      <c r="F37" s="15"/>
      <c r="G37" s="15"/>
      <c r="H37" s="15"/>
      <c r="I37" s="15"/>
      <c r="J37" s="15"/>
      <c r="K37" s="92"/>
      <c r="L37" s="92"/>
      <c r="M37" s="93">
        <f>SUM(M41:M53)</f>
        <v>0</v>
      </c>
      <c r="N37" s="94"/>
      <c r="O37" s="94"/>
      <c r="P37" s="94"/>
      <c r="Q37" s="95"/>
      <c r="R37" s="96"/>
      <c r="S37" s="94"/>
      <c r="T37" s="97" t="s">
        <v>54</v>
      </c>
      <c r="U37" s="94"/>
      <c r="V37" s="94"/>
      <c r="W37" s="94"/>
      <c r="X37" s="94"/>
      <c r="Y37" s="94"/>
      <c r="Z37" s="94"/>
      <c r="AA37" s="92"/>
      <c r="AB37" s="92"/>
      <c r="AC37" s="92"/>
      <c r="AD37" s="98"/>
      <c r="AT37" s="99"/>
      <c r="AY37" s="99"/>
    </row>
    <row r="38" spans="1:51" s="101" customFormat="1" ht="13.5" customHeight="1" thickBot="1" x14ac:dyDescent="0.3">
      <c r="A38" s="100"/>
      <c r="C38" s="102"/>
      <c r="D38" s="103"/>
      <c r="E38" s="103"/>
      <c r="F38" s="103"/>
      <c r="G38" s="103"/>
      <c r="H38" s="103"/>
      <c r="I38" s="103"/>
      <c r="J38" s="103"/>
      <c r="K38" s="104"/>
      <c r="L38" s="104"/>
      <c r="M38" s="105"/>
      <c r="N38" s="106"/>
      <c r="O38" s="105"/>
      <c r="P38" s="105"/>
      <c r="Q38" s="107"/>
      <c r="R38" s="108"/>
      <c r="S38" s="106"/>
      <c r="T38" s="106"/>
      <c r="U38" s="106"/>
      <c r="V38" s="106"/>
      <c r="W38" s="106"/>
      <c r="X38" s="106"/>
      <c r="Y38" s="106"/>
      <c r="Z38" s="106"/>
      <c r="AA38" s="104"/>
      <c r="AB38" s="104"/>
      <c r="AC38" s="104"/>
      <c r="AD38" s="109"/>
      <c r="AT38" s="110"/>
      <c r="AY38" s="110"/>
    </row>
    <row r="39" spans="1:51" x14ac:dyDescent="0.2">
      <c r="A39" s="277"/>
      <c r="C39" s="19"/>
      <c r="D39" s="70"/>
      <c r="E39" s="70"/>
      <c r="F39" s="278" t="s">
        <v>55</v>
      </c>
      <c r="G39" s="279"/>
      <c r="H39" s="280" t="s">
        <v>56</v>
      </c>
      <c r="I39" s="281"/>
      <c r="J39" s="74" t="s">
        <v>57</v>
      </c>
      <c r="K39" s="76"/>
      <c r="L39" s="1"/>
      <c r="M39" s="22"/>
      <c r="N39" s="111"/>
      <c r="O39" s="112" t="str">
        <f>IF(D9="X",O9,"")</f>
        <v/>
      </c>
      <c r="P39" s="112" t="str">
        <f>IF(D9="X",P9,"")</f>
        <v/>
      </c>
      <c r="Q39" s="113"/>
      <c r="R39" s="114"/>
      <c r="S39" s="111"/>
      <c r="T39" s="115" t="s">
        <v>58</v>
      </c>
      <c r="U39" s="111"/>
      <c r="V39" s="111"/>
      <c r="W39" s="111"/>
      <c r="X39" s="116">
        <f>M37</f>
        <v>0</v>
      </c>
      <c r="Y39" s="116" t="str">
        <f>IF(X39&lt;250000,"OK","FUORI SOGLIA!!!")</f>
        <v>OK</v>
      </c>
      <c r="Z39" s="111"/>
      <c r="AA39" s="77"/>
      <c r="AB39" s="77"/>
      <c r="AC39" s="77"/>
    </row>
    <row r="40" spans="1:51" ht="13.5" thickBot="1" x14ac:dyDescent="0.25">
      <c r="A40" s="277"/>
      <c r="C40" s="19"/>
      <c r="D40" s="70"/>
      <c r="E40" s="70"/>
      <c r="F40" s="78"/>
      <c r="G40" s="117"/>
      <c r="H40" s="231"/>
      <c r="I40" s="232"/>
      <c r="J40" s="78"/>
      <c r="K40" s="79"/>
      <c r="L40" s="1"/>
      <c r="M40" s="22"/>
      <c r="N40" s="111"/>
      <c r="O40" s="112"/>
      <c r="P40" s="112"/>
      <c r="Q40" s="113"/>
      <c r="R40" s="114"/>
      <c r="S40" s="111"/>
      <c r="T40" s="115"/>
      <c r="U40" s="111"/>
      <c r="V40" s="111"/>
      <c r="W40" s="111"/>
      <c r="X40" s="118"/>
      <c r="Y40" s="118"/>
      <c r="Z40" s="111"/>
      <c r="AA40" s="77"/>
      <c r="AB40" s="77"/>
      <c r="AC40" s="77"/>
    </row>
    <row r="41" spans="1:51" ht="13.5" thickBot="1" x14ac:dyDescent="0.25">
      <c r="A41" s="119"/>
      <c r="C41" s="19"/>
      <c r="D41" s="282" t="s">
        <v>59</v>
      </c>
      <c r="E41" s="283"/>
      <c r="F41" s="120">
        <f>'Budget per Partner'!C14</f>
        <v>0</v>
      </c>
      <c r="G41" s="117" t="e">
        <f>F41/J41</f>
        <v>#DIV/0!</v>
      </c>
      <c r="H41" s="233">
        <f>'Budget per Partner'!B14</f>
        <v>0</v>
      </c>
      <c r="I41" s="232" t="e">
        <f>H41/J41</f>
        <v>#DIV/0!</v>
      </c>
      <c r="J41" s="120">
        <f>SUM(F41+H41)</f>
        <v>0</v>
      </c>
      <c r="K41" s="117" t="e">
        <f>J41/J55</f>
        <v>#DIV/0!</v>
      </c>
      <c r="L41" s="1"/>
      <c r="M41" s="112" t="str">
        <f t="shared" ref="M41:M53" si="7">IF(A41=1,J41,"")</f>
        <v/>
      </c>
      <c r="N41" s="111"/>
      <c r="O41" s="112" t="str">
        <f t="shared" ref="O41:O50" si="8">IF(D11="X",O11,"")</f>
        <v/>
      </c>
      <c r="P41" s="112" t="str">
        <f t="shared" ref="P41:P53" si="9">IF(D11="X",P11,"")</f>
        <v/>
      </c>
      <c r="Q41" s="113"/>
      <c r="R41" s="114"/>
      <c r="S41" s="111"/>
      <c r="T41" s="115" t="s">
        <v>60</v>
      </c>
      <c r="U41" s="111"/>
      <c r="V41" s="111"/>
      <c r="W41" s="111"/>
      <c r="X41" s="116">
        <f>J55-X39</f>
        <v>0</v>
      </c>
      <c r="Y41" s="116" t="str">
        <f>IF(X41&lt;80000,"OK","FUORI SOGLIA!!!")</f>
        <v>OK</v>
      </c>
      <c r="Z41" s="111"/>
      <c r="AA41" s="77"/>
      <c r="AB41" s="77"/>
      <c r="AC41" s="77"/>
    </row>
    <row r="42" spans="1:51" ht="13.5" thickBot="1" x14ac:dyDescent="0.25">
      <c r="A42" s="83"/>
      <c r="C42" s="19"/>
      <c r="D42" s="70"/>
      <c r="E42" s="70"/>
      <c r="F42" s="121"/>
      <c r="G42" s="117"/>
      <c r="H42" s="234"/>
      <c r="I42" s="232"/>
      <c r="J42" s="120"/>
      <c r="K42" s="117"/>
      <c r="L42" s="1"/>
      <c r="M42" s="112" t="str">
        <f t="shared" si="7"/>
        <v/>
      </c>
      <c r="N42" s="111"/>
      <c r="O42" s="112"/>
      <c r="P42" s="112"/>
      <c r="Q42" s="113"/>
      <c r="R42" s="114"/>
      <c r="S42" s="111"/>
      <c r="T42" s="111"/>
      <c r="U42" s="111"/>
      <c r="V42" s="111"/>
      <c r="W42" s="111"/>
      <c r="X42" s="111"/>
      <c r="Y42" s="111"/>
      <c r="Z42" s="111"/>
      <c r="AA42" s="77"/>
      <c r="AB42" s="77"/>
      <c r="AC42" s="77"/>
    </row>
    <row r="43" spans="1:51" ht="13.5" thickBot="1" x14ac:dyDescent="0.25">
      <c r="A43" s="122"/>
      <c r="C43" s="19"/>
      <c r="D43" s="284" t="s">
        <v>61</v>
      </c>
      <c r="E43" s="285"/>
      <c r="F43" s="120">
        <f>+'Budget per Partner'!D43</f>
        <v>0</v>
      </c>
      <c r="G43" s="117" t="e">
        <f>F43/J43</f>
        <v>#DIV/0!</v>
      </c>
      <c r="H43" s="233">
        <f>'[1]Budget per Partner'!B43</f>
        <v>0</v>
      </c>
      <c r="I43" s="232" t="e">
        <f>H43/J43</f>
        <v>#DIV/0!</v>
      </c>
      <c r="J43" s="120">
        <f t="shared" ref="J43:J53" si="10">SUM(F43+H43)</f>
        <v>0</v>
      </c>
      <c r="K43" s="117" t="e">
        <f>J43/J55</f>
        <v>#DIV/0!</v>
      </c>
      <c r="L43" s="1"/>
      <c r="M43" s="112" t="str">
        <f t="shared" si="7"/>
        <v/>
      </c>
      <c r="N43" s="111"/>
      <c r="O43" s="112" t="str">
        <f>IF(D13="X",O13,"")</f>
        <v/>
      </c>
      <c r="P43" s="112" t="str">
        <f t="shared" si="9"/>
        <v/>
      </c>
      <c r="Q43" s="113"/>
      <c r="R43" s="114"/>
      <c r="S43" s="111"/>
      <c r="T43" s="111"/>
      <c r="U43" s="111"/>
      <c r="V43" s="111"/>
      <c r="W43" s="111"/>
      <c r="X43" s="111"/>
      <c r="Y43" s="111"/>
      <c r="Z43" s="111"/>
      <c r="AA43" s="77"/>
      <c r="AB43" s="77"/>
      <c r="AC43" s="77"/>
    </row>
    <row r="44" spans="1:51" ht="13.5" thickBot="1" x14ac:dyDescent="0.25">
      <c r="A44" s="83"/>
      <c r="C44" s="19"/>
      <c r="D44" s="70"/>
      <c r="E44" s="70"/>
      <c r="F44" s="120"/>
      <c r="G44" s="117"/>
      <c r="H44" s="233"/>
      <c r="I44" s="232"/>
      <c r="J44" s="120"/>
      <c r="K44" s="117"/>
      <c r="L44" s="1"/>
      <c r="M44" s="112" t="str">
        <f t="shared" si="7"/>
        <v/>
      </c>
      <c r="N44" s="111"/>
      <c r="O44" s="112"/>
      <c r="P44" s="112"/>
      <c r="Q44" s="113"/>
      <c r="R44" s="114"/>
      <c r="S44" s="111"/>
      <c r="T44" s="111"/>
      <c r="U44" s="111"/>
      <c r="V44" s="111"/>
      <c r="W44" s="111"/>
      <c r="X44" s="111"/>
      <c r="Y44" s="111"/>
      <c r="Z44" s="111"/>
      <c r="AA44" s="77"/>
      <c r="AB44" s="77"/>
      <c r="AC44" s="77"/>
    </row>
    <row r="45" spans="1:51" ht="13.5" thickBot="1" x14ac:dyDescent="0.25">
      <c r="A45" s="122"/>
      <c r="C45" s="19"/>
      <c r="D45" s="284" t="s">
        <v>62</v>
      </c>
      <c r="E45" s="285"/>
      <c r="F45" s="120">
        <f>+'Budget per Partner'!D57</f>
        <v>0</v>
      </c>
      <c r="G45" s="117" t="e">
        <f>F45/J45</f>
        <v>#DIV/0!</v>
      </c>
      <c r="H45" s="233">
        <f>'[1]Budget per Partner'!B57</f>
        <v>0</v>
      </c>
      <c r="I45" s="232" t="e">
        <f>H45/J45</f>
        <v>#DIV/0!</v>
      </c>
      <c r="J45" s="120">
        <f t="shared" si="10"/>
        <v>0</v>
      </c>
      <c r="K45" s="117" t="e">
        <f>J45/J55</f>
        <v>#DIV/0!</v>
      </c>
      <c r="L45" s="1"/>
      <c r="M45" s="112" t="str">
        <f t="shared" si="7"/>
        <v/>
      </c>
      <c r="N45" s="111"/>
      <c r="O45" s="112" t="str">
        <f t="shared" si="8"/>
        <v/>
      </c>
      <c r="P45" s="112" t="str">
        <f t="shared" si="9"/>
        <v/>
      </c>
      <c r="Q45" s="113"/>
      <c r="R45" s="114"/>
      <c r="S45" s="111"/>
      <c r="T45" s="111"/>
      <c r="U45" s="111"/>
      <c r="V45" s="111"/>
      <c r="W45" s="111"/>
      <c r="X45" s="111"/>
      <c r="Y45" s="111"/>
      <c r="Z45" s="111"/>
      <c r="AA45" s="77"/>
      <c r="AB45" s="77"/>
      <c r="AC45" s="77"/>
    </row>
    <row r="46" spans="1:51" ht="13.5" thickBot="1" x14ac:dyDescent="0.25">
      <c r="A46" s="83"/>
      <c r="C46" s="19"/>
      <c r="D46" s="70"/>
      <c r="E46" s="70"/>
      <c r="F46" s="120"/>
      <c r="G46" s="117"/>
      <c r="H46" s="233"/>
      <c r="I46" s="232"/>
      <c r="J46" s="120"/>
      <c r="K46" s="117"/>
      <c r="L46" s="1"/>
      <c r="M46" s="112" t="str">
        <f t="shared" si="7"/>
        <v/>
      </c>
      <c r="N46" s="111"/>
      <c r="O46" s="112"/>
      <c r="P46" s="112"/>
      <c r="Q46" s="113"/>
      <c r="R46" s="114"/>
      <c r="S46" s="111"/>
      <c r="T46" s="111"/>
      <c r="U46" s="111"/>
      <c r="V46" s="111"/>
      <c r="W46" s="111"/>
      <c r="X46" s="111"/>
      <c r="Y46" s="111"/>
      <c r="Z46" s="111"/>
      <c r="AA46" s="77"/>
      <c r="AB46" s="77"/>
      <c r="AC46" s="77"/>
    </row>
    <row r="47" spans="1:51" ht="15.75" thickBot="1" x14ac:dyDescent="0.3">
      <c r="A47" s="122"/>
      <c r="C47" s="19"/>
      <c r="D47" s="284" t="s">
        <v>63</v>
      </c>
      <c r="E47" s="285"/>
      <c r="F47" s="120">
        <f>+'Budget per Partner'!D71</f>
        <v>0</v>
      </c>
      <c r="G47" s="117" t="e">
        <f>F47/J47</f>
        <v>#DIV/0!</v>
      </c>
      <c r="H47" s="233">
        <f>'[1]Budget per Partner'!B71</f>
        <v>0</v>
      </c>
      <c r="I47" s="232" t="e">
        <f>H47/J47</f>
        <v>#DIV/0!</v>
      </c>
      <c r="J47" s="120">
        <f t="shared" si="10"/>
        <v>0</v>
      </c>
      <c r="K47" s="117" t="e">
        <f>J47/J55</f>
        <v>#DIV/0!</v>
      </c>
      <c r="L47" s="1"/>
      <c r="M47" s="112" t="str">
        <f t="shared" si="7"/>
        <v/>
      </c>
      <c r="N47" s="111"/>
      <c r="O47" s="112" t="str">
        <f t="shared" si="8"/>
        <v/>
      </c>
      <c r="P47" s="112" t="str">
        <f t="shared" si="9"/>
        <v/>
      </c>
      <c r="Q47" s="113"/>
      <c r="R47" s="114"/>
      <c r="S47" s="111"/>
      <c r="T47" s="111"/>
      <c r="U47" s="111"/>
      <c r="V47" s="111"/>
      <c r="W47" s="111"/>
      <c r="X47" s="123"/>
      <c r="Y47" s="111"/>
      <c r="Z47" s="111"/>
      <c r="AA47" s="1"/>
      <c r="AB47" s="1"/>
      <c r="AC47" s="1"/>
    </row>
    <row r="48" spans="1:51" ht="15.75" thickBot="1" x14ac:dyDescent="0.3">
      <c r="A48" s="83"/>
      <c r="C48" s="19"/>
      <c r="D48" s="70"/>
      <c r="E48" s="70"/>
      <c r="F48" s="120"/>
      <c r="G48" s="117"/>
      <c r="H48" s="233"/>
      <c r="I48" s="232"/>
      <c r="J48" s="120"/>
      <c r="K48" s="117"/>
      <c r="L48" s="1"/>
      <c r="M48" s="112" t="str">
        <f t="shared" si="7"/>
        <v/>
      </c>
      <c r="N48" s="111"/>
      <c r="O48" s="112"/>
      <c r="P48" s="112"/>
      <c r="Q48" s="113"/>
      <c r="R48" s="114"/>
      <c r="S48" s="111"/>
      <c r="T48" s="111"/>
      <c r="U48" s="111"/>
      <c r="V48" s="111"/>
      <c r="W48" s="111"/>
      <c r="X48" s="123"/>
      <c r="Y48" s="111"/>
      <c r="Z48" s="111"/>
      <c r="AA48" s="1"/>
      <c r="AB48" s="1"/>
      <c r="AC48" s="1"/>
    </row>
    <row r="49" spans="1:29" ht="15.75" thickBot="1" x14ac:dyDescent="0.3">
      <c r="A49" s="122"/>
      <c r="C49" s="19"/>
      <c r="D49" s="284" t="s">
        <v>64</v>
      </c>
      <c r="E49" s="285"/>
      <c r="F49" s="120">
        <f>+'Budget per Partner'!D85</f>
        <v>0</v>
      </c>
      <c r="G49" s="117" t="e">
        <f>F49/J49</f>
        <v>#DIV/0!</v>
      </c>
      <c r="H49" s="233">
        <f>'[1]Budget per Partner'!B85</f>
        <v>0</v>
      </c>
      <c r="I49" s="232" t="e">
        <f>H49/J49</f>
        <v>#DIV/0!</v>
      </c>
      <c r="J49" s="120">
        <f t="shared" si="10"/>
        <v>0</v>
      </c>
      <c r="K49" s="117" t="e">
        <f>J49/J55</f>
        <v>#DIV/0!</v>
      </c>
      <c r="L49" s="1"/>
      <c r="M49" s="112" t="str">
        <f t="shared" si="7"/>
        <v/>
      </c>
      <c r="N49" s="111"/>
      <c r="O49" s="112" t="str">
        <f t="shared" si="8"/>
        <v/>
      </c>
      <c r="P49" s="112" t="str">
        <f t="shared" si="9"/>
        <v/>
      </c>
      <c r="Q49" s="113"/>
      <c r="R49" s="114"/>
      <c r="S49" s="111"/>
      <c r="T49" s="111"/>
      <c r="U49" s="111"/>
      <c r="V49" s="111"/>
      <c r="W49" s="111"/>
      <c r="X49" s="123"/>
      <c r="Y49" s="111"/>
      <c r="Z49" s="111"/>
      <c r="AA49" s="1"/>
      <c r="AB49" s="1"/>
      <c r="AC49" s="1"/>
    </row>
    <row r="50" spans="1:29" ht="15.75" thickBot="1" x14ac:dyDescent="0.3">
      <c r="A50" s="83"/>
      <c r="C50" s="19"/>
      <c r="D50" s="70"/>
      <c r="E50" s="70"/>
      <c r="F50" s="120"/>
      <c r="G50" s="117"/>
      <c r="H50" s="233"/>
      <c r="I50" s="232"/>
      <c r="J50" s="120"/>
      <c r="K50" s="117"/>
      <c r="L50" s="1"/>
      <c r="M50" s="112" t="str">
        <f t="shared" si="7"/>
        <v/>
      </c>
      <c r="N50" s="111"/>
      <c r="O50" s="112" t="str">
        <f t="shared" si="8"/>
        <v/>
      </c>
      <c r="P50" s="112" t="str">
        <f t="shared" si="9"/>
        <v/>
      </c>
      <c r="Q50" s="113"/>
      <c r="R50" s="114"/>
      <c r="S50" s="111"/>
      <c r="T50" s="111"/>
      <c r="U50" s="111"/>
      <c r="V50" s="111"/>
      <c r="W50" s="111"/>
      <c r="X50" s="123"/>
      <c r="Y50" s="111"/>
      <c r="Z50" s="111"/>
      <c r="AA50" s="1"/>
      <c r="AB50" s="1"/>
      <c r="AC50" s="1"/>
    </row>
    <row r="51" spans="1:29" ht="15.75" thickBot="1" x14ac:dyDescent="0.3">
      <c r="A51" s="122"/>
      <c r="C51" s="19"/>
      <c r="D51" s="284" t="s">
        <v>65</v>
      </c>
      <c r="E51" s="285"/>
      <c r="F51" s="120">
        <f>+'Budget per Partner'!D99</f>
        <v>0</v>
      </c>
      <c r="G51" s="117" t="e">
        <f>F51/J51</f>
        <v>#DIV/0!</v>
      </c>
      <c r="H51" s="233">
        <f>'[1]Budget per Partner'!B99</f>
        <v>0</v>
      </c>
      <c r="I51" s="232" t="e">
        <f>H51/J51</f>
        <v>#DIV/0!</v>
      </c>
      <c r="J51" s="120">
        <f t="shared" si="10"/>
        <v>0</v>
      </c>
      <c r="K51" s="117" t="e">
        <f>J51/J55</f>
        <v>#DIV/0!</v>
      </c>
      <c r="L51" s="1"/>
      <c r="M51" s="112" t="str">
        <f t="shared" si="7"/>
        <v/>
      </c>
      <c r="N51" s="111"/>
      <c r="O51" s="112">
        <f>SUM(O39:O49)</f>
        <v>0</v>
      </c>
      <c r="P51" s="112">
        <f>SUM(P39:P49)</f>
        <v>0</v>
      </c>
      <c r="Q51" s="113"/>
      <c r="R51" s="114"/>
      <c r="S51" s="111"/>
      <c r="T51" s="111"/>
      <c r="U51" s="111"/>
      <c r="V51" s="111"/>
      <c r="W51" s="111"/>
      <c r="X51" s="123"/>
      <c r="Y51" s="111"/>
      <c r="Z51" s="111"/>
      <c r="AA51" s="1"/>
      <c r="AB51" s="1"/>
      <c r="AC51" s="1"/>
    </row>
    <row r="52" spans="1:29" ht="15.75" thickBot="1" x14ac:dyDescent="0.3">
      <c r="A52" s="83"/>
      <c r="C52" s="19"/>
      <c r="D52" s="70"/>
      <c r="E52" s="70"/>
      <c r="F52" s="120"/>
      <c r="G52" s="117"/>
      <c r="H52" s="233"/>
      <c r="I52" s="232"/>
      <c r="J52" s="120"/>
      <c r="K52" s="117"/>
      <c r="L52" s="1"/>
      <c r="M52" s="112" t="str">
        <f t="shared" si="7"/>
        <v/>
      </c>
      <c r="N52" s="111"/>
      <c r="O52" s="22"/>
      <c r="P52" s="22" t="str">
        <f t="shared" si="9"/>
        <v/>
      </c>
      <c r="Q52" s="113"/>
      <c r="R52" s="114"/>
      <c r="S52" s="111"/>
      <c r="T52" s="111"/>
      <c r="U52" s="111"/>
      <c r="V52" s="111"/>
      <c r="W52" s="111"/>
      <c r="X52" s="123"/>
      <c r="Y52" s="111"/>
      <c r="Z52" s="111"/>
      <c r="AA52" s="1"/>
      <c r="AB52" s="1"/>
      <c r="AC52" s="1"/>
    </row>
    <row r="53" spans="1:29" ht="15.75" thickBot="1" x14ac:dyDescent="0.3">
      <c r="A53" s="122"/>
      <c r="C53" s="19"/>
      <c r="D53" s="286" t="s">
        <v>66</v>
      </c>
      <c r="E53" s="285"/>
      <c r="F53" s="124">
        <f>+'Budget per Partner'!D113</f>
        <v>0</v>
      </c>
      <c r="G53" s="125" t="e">
        <f>F53/J53</f>
        <v>#DIV/0!</v>
      </c>
      <c r="H53" s="235">
        <f>'[1]Budget per Partner'!B113</f>
        <v>0</v>
      </c>
      <c r="I53" s="236" t="e">
        <f>H53/J53</f>
        <v>#DIV/0!</v>
      </c>
      <c r="J53" s="124">
        <f t="shared" si="10"/>
        <v>0</v>
      </c>
      <c r="K53" s="125" t="e">
        <f>J53/J55</f>
        <v>#DIV/0!</v>
      </c>
      <c r="L53" s="1"/>
      <c r="M53" s="112" t="str">
        <f t="shared" si="7"/>
        <v/>
      </c>
      <c r="N53" s="111"/>
      <c r="O53" s="111"/>
      <c r="P53" s="111" t="str">
        <f t="shared" si="9"/>
        <v/>
      </c>
      <c r="Q53" s="113"/>
      <c r="R53" s="114"/>
      <c r="S53" s="111"/>
      <c r="T53" s="111"/>
      <c r="U53" s="111"/>
      <c r="V53" s="111"/>
      <c r="W53" s="111"/>
      <c r="X53" s="123"/>
      <c r="Y53" s="111"/>
      <c r="Z53" s="111"/>
      <c r="AA53" s="1"/>
      <c r="AB53" s="1"/>
      <c r="AC53" s="1"/>
    </row>
    <row r="54" spans="1:29" ht="15.75" thickBot="1" x14ac:dyDescent="0.3">
      <c r="A54" s="23"/>
      <c r="C54" s="19"/>
      <c r="D54" s="126"/>
      <c r="E54" s="70"/>
      <c r="F54" s="127"/>
      <c r="G54" s="127"/>
      <c r="H54" s="127"/>
      <c r="I54" s="127"/>
      <c r="J54" s="127"/>
      <c r="K54" s="1"/>
      <c r="L54" s="1"/>
      <c r="M54" s="128"/>
      <c r="N54" s="1"/>
      <c r="O54" s="1"/>
      <c r="P54" s="1"/>
      <c r="Q54" s="21"/>
      <c r="S54" s="1"/>
      <c r="T54" s="1"/>
      <c r="U54" s="1"/>
      <c r="V54" s="1"/>
      <c r="W54" s="1"/>
      <c r="X54" s="129"/>
      <c r="Y54" s="1"/>
      <c r="Z54" s="1"/>
      <c r="AA54" s="1"/>
      <c r="AB54" s="1"/>
      <c r="AC54" s="1"/>
    </row>
    <row r="55" spans="1:29" ht="15.75" thickBot="1" x14ac:dyDescent="0.3">
      <c r="A55" s="23"/>
      <c r="C55" s="19"/>
      <c r="D55" s="70"/>
      <c r="E55" s="70"/>
      <c r="F55" s="130">
        <f>SUM(F41:F53)</f>
        <v>0</v>
      </c>
      <c r="G55" s="131" t="e">
        <f>F55/J55</f>
        <v>#DIV/0!</v>
      </c>
      <c r="H55" s="130">
        <f>SUM(H41:H53)</f>
        <v>0</v>
      </c>
      <c r="I55" s="131" t="e">
        <f>H55/J55</f>
        <v>#DIV/0!</v>
      </c>
      <c r="J55" s="287">
        <f>SUM(J41:J53)</f>
        <v>0</v>
      </c>
      <c r="K55" s="288"/>
      <c r="L55" s="132" t="str">
        <f>IF(J55&gt;P11,"ATTENZIONE: Il totale è fuori soglia!!!","OK")</f>
        <v>OK</v>
      </c>
      <c r="M55" s="133"/>
      <c r="N55" s="23"/>
      <c r="O55" s="23"/>
      <c r="P55" s="1"/>
      <c r="Q55" s="21"/>
      <c r="S55" s="1"/>
      <c r="T55" s="1"/>
      <c r="U55" s="1"/>
      <c r="V55" s="1"/>
      <c r="W55" s="1"/>
      <c r="X55" s="129"/>
      <c r="Y55" s="1"/>
      <c r="Z55" s="1"/>
      <c r="AA55" s="1"/>
      <c r="AB55" s="1"/>
      <c r="AC55" s="1"/>
    </row>
    <row r="56" spans="1:29" ht="15.75" thickBot="1" x14ac:dyDescent="0.3">
      <c r="A56" s="23"/>
      <c r="C56" s="86"/>
      <c r="D56" s="134"/>
      <c r="E56" s="87"/>
      <c r="F56" s="240" t="str">
        <f>IF(F55&gt;P13,"ERRORE","OK")</f>
        <v>OK</v>
      </c>
      <c r="G56" s="87"/>
      <c r="H56" s="240" t="str">
        <f>IF(H55&gt;P15,"ERRORE","OK")</f>
        <v>OK</v>
      </c>
      <c r="I56" s="135" t="str">
        <f>IF(D9="X","ATTENZIONE: Ricorca che il cofinanziamento, nel bando congiunto, deve essere pari almeno al 40% del costo totale del progetto!!","")</f>
        <v/>
      </c>
      <c r="J56" s="87"/>
      <c r="K56" s="240" t="str">
        <f>IF(J55&gt;P11,"ERRORE","OK")</f>
        <v>OK</v>
      </c>
      <c r="L56" s="87"/>
      <c r="M56" s="87"/>
      <c r="N56" s="87"/>
      <c r="O56" s="87"/>
      <c r="P56" s="87"/>
      <c r="Q56" s="88"/>
      <c r="S56" s="1"/>
      <c r="T56" s="1"/>
      <c r="U56" s="1"/>
      <c r="V56" s="1"/>
      <c r="W56" s="1"/>
      <c r="X56" s="129"/>
      <c r="Y56" s="1"/>
      <c r="Z56" s="1"/>
      <c r="AA56" s="1"/>
      <c r="AB56" s="1"/>
      <c r="AC56" s="1"/>
    </row>
    <row r="57" spans="1:29" ht="15" x14ac:dyDescent="0.25">
      <c r="D57" s="136"/>
      <c r="S57" s="1"/>
      <c r="T57" s="1"/>
      <c r="U57" s="1"/>
      <c r="V57" s="1"/>
      <c r="W57" s="1"/>
      <c r="X57" s="129"/>
      <c r="Y57" s="1"/>
      <c r="Z57" s="1"/>
      <c r="AA57" s="1"/>
      <c r="AB57" s="1"/>
      <c r="AC57" s="1"/>
    </row>
    <row r="58" spans="1:29" x14ac:dyDescent="0.2">
      <c r="D58" s="136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x14ac:dyDescent="0.25">
      <c r="D59" s="137" t="s">
        <v>67</v>
      </c>
      <c r="E59" s="271" t="s">
        <v>68</v>
      </c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  <c r="R59" s="2"/>
      <c r="S59" s="2"/>
    </row>
    <row r="60" spans="1:29" x14ac:dyDescent="0.2">
      <c r="E60" s="274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6"/>
      <c r="R60" s="2"/>
      <c r="S60" s="2"/>
    </row>
    <row r="61" spans="1:29" x14ac:dyDescent="0.2">
      <c r="R61" s="2"/>
      <c r="S61" s="2"/>
    </row>
    <row r="62" spans="1:29" x14ac:dyDescent="0.2">
      <c r="R62" s="2"/>
      <c r="S62" s="2"/>
    </row>
    <row r="63" spans="1:29" x14ac:dyDescent="0.2">
      <c r="R63" s="2"/>
      <c r="S63" s="2"/>
    </row>
    <row r="64" spans="1:29" x14ac:dyDescent="0.2">
      <c r="R64" s="2"/>
      <c r="S64" s="2"/>
    </row>
    <row r="65" spans="18:19" x14ac:dyDescent="0.2">
      <c r="R65" s="2"/>
      <c r="S65" s="2"/>
    </row>
    <row r="66" spans="18:19" x14ac:dyDescent="0.2">
      <c r="R66" s="2"/>
      <c r="S66" s="2"/>
    </row>
    <row r="67" spans="18:19" x14ac:dyDescent="0.2">
      <c r="R67" s="2"/>
      <c r="S67" s="2"/>
    </row>
    <row r="68" spans="18:19" x14ac:dyDescent="0.2">
      <c r="R68" s="2"/>
      <c r="S68" s="2"/>
    </row>
    <row r="69" spans="18:19" x14ac:dyDescent="0.2">
      <c r="R69" s="2"/>
      <c r="S69" s="2"/>
    </row>
    <row r="70" spans="18:19" x14ac:dyDescent="0.2">
      <c r="R70" s="2"/>
      <c r="S70" s="2"/>
    </row>
    <row r="71" spans="18:19" x14ac:dyDescent="0.2">
      <c r="R71" s="2"/>
      <c r="S71" s="2"/>
    </row>
    <row r="72" spans="18:19" x14ac:dyDescent="0.2">
      <c r="R72" s="2"/>
      <c r="S72" s="2"/>
    </row>
    <row r="73" spans="18:19" x14ac:dyDescent="0.2">
      <c r="R73" s="2"/>
      <c r="S73" s="2"/>
    </row>
    <row r="74" spans="18:19" x14ac:dyDescent="0.2">
      <c r="R74" s="2"/>
      <c r="S74" s="2"/>
    </row>
  </sheetData>
  <sheetProtection algorithmName="SHA-512" hashValue="2kwQiu2YV6kTkDzqdLZgCAmAfXExdlDaQNNTtaNGAOF2IH4qzVd0YBpyWXYmBErUX4jYYZMiNfDWD7tKAkMZSw==" saltValue="hOekpXDAZlaUeyhzxu/R5Q==" spinCount="100000" sheet="1" selectLockedCells="1"/>
  <protectedRanges>
    <protectedRange algorithmName="SHA-512" hashValue="MLAXbtvMbj66AwkYtJbuphleUcULPlfZdkWA36NMXFdrIkFmgugxXaFoe25hR7+IuGcJb8HMLhN2fF4y4nmWsg==" saltValue="AZ0J32qPCXs15y+6Idnytg==" spinCount="100000" sqref="F21 F23 G25 I25 K25 F27 H29 H31 H33 N31" name="Intervallo2"/>
    <protectedRange sqref="F21 F23 G25 I25 K25 F27 H29 H31 H33 N31" name="Intervallo1"/>
  </protectedRanges>
  <mergeCells count="33">
    <mergeCell ref="E59:P60"/>
    <mergeCell ref="A39:A40"/>
    <mergeCell ref="F39:G39"/>
    <mergeCell ref="H39:I39"/>
    <mergeCell ref="D41:E41"/>
    <mergeCell ref="D43:E43"/>
    <mergeCell ref="D45:E45"/>
    <mergeCell ref="D47:E47"/>
    <mergeCell ref="D49:E49"/>
    <mergeCell ref="D51:E51"/>
    <mergeCell ref="D53:E53"/>
    <mergeCell ref="J55:K55"/>
    <mergeCell ref="AX6:AX7"/>
    <mergeCell ref="O7:P7"/>
    <mergeCell ref="F21:P21"/>
    <mergeCell ref="F23:P23"/>
    <mergeCell ref="F27:P27"/>
    <mergeCell ref="AU6:AU7"/>
    <mergeCell ref="AV6:AV7"/>
    <mergeCell ref="AW6:AW7"/>
    <mergeCell ref="H29:P29"/>
    <mergeCell ref="T29:Z30"/>
    <mergeCell ref="AQ6:AQ7"/>
    <mergeCell ref="AS6:AS7"/>
    <mergeCell ref="AT6:AT7"/>
    <mergeCell ref="AP6:AP7"/>
    <mergeCell ref="E11:M11"/>
    <mergeCell ref="E17:M17"/>
    <mergeCell ref="D2:P2"/>
    <mergeCell ref="AL6:AL7"/>
    <mergeCell ref="AM6:AM7"/>
    <mergeCell ref="AN6:AN7"/>
    <mergeCell ref="AO6:AO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66"/>
  </sheetPr>
  <dimension ref="A1:O114"/>
  <sheetViews>
    <sheetView zoomScaleNormal="100" zoomScaleSheetLayoutView="100" workbookViewId="0">
      <selection activeCell="C22" sqref="C22"/>
    </sheetView>
  </sheetViews>
  <sheetFormatPr defaultColWidth="10.28515625" defaultRowHeight="15" x14ac:dyDescent="0.25"/>
  <cols>
    <col min="1" max="1" width="69" style="142" customWidth="1"/>
    <col min="2" max="2" width="15.28515625" style="142" customWidth="1"/>
    <col min="3" max="3" width="18.5703125" style="179" customWidth="1"/>
    <col min="4" max="4" width="16.7109375" style="179" customWidth="1"/>
    <col min="5" max="6" width="16.7109375" style="179" hidden="1" customWidth="1"/>
    <col min="7" max="7" width="10.42578125" style="188" customWidth="1"/>
    <col min="8" max="8" width="35.28515625" style="178" customWidth="1"/>
    <col min="9" max="9" width="41.140625" style="178" hidden="1" customWidth="1"/>
    <col min="10" max="14" width="10.42578125" style="178" customWidth="1"/>
    <col min="15" max="16384" width="10.28515625" style="142"/>
  </cols>
  <sheetData>
    <row r="1" spans="1:15" ht="15.75" thickBot="1" x14ac:dyDescent="0.3">
      <c r="A1" s="138"/>
      <c r="B1" s="139"/>
      <c r="C1" s="139"/>
      <c r="D1" s="139"/>
      <c r="E1" s="139"/>
      <c r="F1" s="139"/>
      <c r="G1" s="140"/>
      <c r="H1" s="141"/>
      <c r="I1" s="141"/>
      <c r="J1" s="141"/>
      <c r="K1" s="141"/>
      <c r="L1" s="141"/>
      <c r="M1" s="141"/>
      <c r="N1" s="141"/>
    </row>
    <row r="2" spans="1:15" s="146" customFormat="1" ht="26.25" customHeight="1" thickBot="1" x14ac:dyDescent="0.25">
      <c r="A2" s="143" t="s">
        <v>69</v>
      </c>
      <c r="B2" s="299" t="s">
        <v>70</v>
      </c>
      <c r="C2" s="289" t="s">
        <v>71</v>
      </c>
      <c r="D2" s="302" t="s">
        <v>57</v>
      </c>
      <c r="E2" s="289" t="s">
        <v>72</v>
      </c>
      <c r="F2" s="289" t="s">
        <v>73</v>
      </c>
      <c r="G2" s="291" t="s">
        <v>74</v>
      </c>
      <c r="H2" s="144"/>
      <c r="I2" s="145" t="s">
        <v>75</v>
      </c>
      <c r="J2" s="144"/>
      <c r="K2" s="144"/>
      <c r="L2" s="144"/>
      <c r="M2" s="144"/>
      <c r="N2" s="144"/>
    </row>
    <row r="3" spans="1:15" ht="21" customHeight="1" thickBot="1" x14ac:dyDescent="0.3">
      <c r="A3" s="147" t="s">
        <v>76</v>
      </c>
      <c r="B3" s="300"/>
      <c r="C3" s="301"/>
      <c r="D3" s="303"/>
      <c r="E3" s="304"/>
      <c r="F3" s="290"/>
      <c r="G3" s="292"/>
      <c r="H3" s="148"/>
      <c r="I3" s="148"/>
      <c r="J3" s="148"/>
      <c r="K3" s="148"/>
      <c r="L3" s="148"/>
      <c r="M3" s="148"/>
      <c r="N3" s="148"/>
    </row>
    <row r="4" spans="1:15" ht="15.75" thickBot="1" x14ac:dyDescent="0.3">
      <c r="A4" s="149" t="s">
        <v>9</v>
      </c>
      <c r="B4" s="150"/>
      <c r="C4" s="151">
        <f>C19+C33+C47+C61+C75+C89+C103</f>
        <v>0</v>
      </c>
      <c r="D4" s="152">
        <f t="shared" ref="D4:D13" si="0">SUM(B4:C4)</f>
        <v>0</v>
      </c>
      <c r="E4" s="153">
        <f>'[1]Budget per Azione'!D6</f>
        <v>0</v>
      </c>
      <c r="F4" s="153"/>
      <c r="G4" s="154"/>
      <c r="H4" s="155"/>
      <c r="I4" s="156" t="str">
        <f t="shared" ref="I4:I14" si="1">IF(D4=(E4+F4)/2,"OK",IF(E4*F4=0,"","ATTENZIONE: i totali non sono congruenti!!!"))</f>
        <v>OK</v>
      </c>
      <c r="J4" s="155"/>
      <c r="K4" s="155"/>
      <c r="L4" s="155"/>
      <c r="M4" s="155"/>
      <c r="N4" s="155"/>
    </row>
    <row r="5" spans="1:15" ht="15.75" thickBot="1" x14ac:dyDescent="0.3">
      <c r="A5" s="149" t="s">
        <v>12</v>
      </c>
      <c r="B5" s="157">
        <f>B20+B34+B48+B62+B76+B90+B104</f>
        <v>0</v>
      </c>
      <c r="C5" s="153">
        <f>C20+C34+C48+C62+C76+C90+C104</f>
        <v>0</v>
      </c>
      <c r="D5" s="152">
        <f t="shared" si="0"/>
        <v>0</v>
      </c>
      <c r="E5" s="153">
        <f>'[1]Budget per Azione'!D7</f>
        <v>0</v>
      </c>
      <c r="F5" s="153"/>
      <c r="G5" s="154"/>
      <c r="H5" s="155"/>
      <c r="I5" s="156" t="str">
        <f t="shared" si="1"/>
        <v>OK</v>
      </c>
      <c r="J5" s="155"/>
      <c r="K5" s="155"/>
      <c r="L5" s="155"/>
      <c r="M5" s="155"/>
      <c r="N5" s="155"/>
    </row>
    <row r="6" spans="1:15" ht="15.75" thickBot="1" x14ac:dyDescent="0.3">
      <c r="A6" s="158" t="s">
        <v>14</v>
      </c>
      <c r="B6" s="230">
        <f>B21+B35+B49+B63+B77+B91+B105</f>
        <v>0</v>
      </c>
      <c r="C6" s="159">
        <f>C21+C35+C49+C63+C77+C91+C105</f>
        <v>0</v>
      </c>
      <c r="D6" s="160">
        <f t="shared" si="0"/>
        <v>0</v>
      </c>
      <c r="E6" s="161">
        <f>'[1]Budget per Azione'!D8</f>
        <v>0</v>
      </c>
      <c r="F6" s="161">
        <f>'[1]Budget per Anno'!D8</f>
        <v>0</v>
      </c>
      <c r="G6" s="165" t="e">
        <f>D6/D14</f>
        <v>#DIV/0!</v>
      </c>
      <c r="H6" s="162" t="e">
        <f>IF(G6&lt;=60%,"OK","ATTENZIONE: il valore è soprasoglia!!!!")</f>
        <v>#DIV/0!</v>
      </c>
      <c r="I6" s="156" t="str">
        <f t="shared" si="1"/>
        <v>OK</v>
      </c>
      <c r="J6" s="163"/>
      <c r="K6" s="163"/>
      <c r="L6" s="163"/>
      <c r="M6" s="163"/>
      <c r="N6" s="163"/>
      <c r="O6" s="164"/>
    </row>
    <row r="7" spans="1:15" ht="15.75" thickBot="1" x14ac:dyDescent="0.3">
      <c r="A7" s="158" t="s">
        <v>16</v>
      </c>
      <c r="B7" s="230">
        <f>B22+B36+B50+B64+B78+B92+B106</f>
        <v>0</v>
      </c>
      <c r="C7" s="159">
        <f>C22+C36+C50+C64+C78+C92+C106</f>
        <v>0</v>
      </c>
      <c r="D7" s="160">
        <f t="shared" si="0"/>
        <v>0</v>
      </c>
      <c r="E7" s="161">
        <f>'[1]Budget per Azione'!D9</f>
        <v>0</v>
      </c>
      <c r="F7" s="161">
        <f>'[1]Budget per Anno'!D9</f>
        <v>0</v>
      </c>
      <c r="G7" s="165"/>
      <c r="H7" s="162"/>
      <c r="I7" s="156" t="str">
        <f t="shared" si="1"/>
        <v>OK</v>
      </c>
      <c r="J7" s="155"/>
      <c r="K7" s="155"/>
      <c r="L7" s="155"/>
      <c r="M7" s="155"/>
      <c r="N7" s="155"/>
    </row>
    <row r="8" spans="1:15" ht="15.75" thickBot="1" x14ac:dyDescent="0.3">
      <c r="A8" s="229" t="s">
        <v>77</v>
      </c>
      <c r="B8" s="230">
        <f>SUM(B23,B37,B51,B65,B79,B93)</f>
        <v>0</v>
      </c>
      <c r="C8" s="166">
        <v>0</v>
      </c>
      <c r="D8" s="160">
        <f t="shared" si="0"/>
        <v>0</v>
      </c>
      <c r="E8" s="166">
        <f>'[1]Budget per Azione'!D10</f>
        <v>0</v>
      </c>
      <c r="F8" s="166">
        <f>'[1]Budget per Anno'!D10</f>
        <v>0</v>
      </c>
      <c r="G8" s="165"/>
      <c r="H8" s="162"/>
      <c r="I8" s="156" t="str">
        <f t="shared" si="1"/>
        <v>OK</v>
      </c>
      <c r="J8" s="155"/>
      <c r="K8" s="155"/>
      <c r="L8" s="155"/>
      <c r="M8" s="155"/>
      <c r="N8" s="155"/>
    </row>
    <row r="9" spans="1:15" ht="15.75" thickBot="1" x14ac:dyDescent="0.3">
      <c r="A9" s="167" t="s">
        <v>78</v>
      </c>
      <c r="B9" s="230">
        <f t="shared" ref="B9:C13" si="2">B24+B38+B52+B66+B80+B94+B108</f>
        <v>0</v>
      </c>
      <c r="C9" s="168">
        <f t="shared" si="2"/>
        <v>0</v>
      </c>
      <c r="D9" s="160">
        <f>SUM(B9:C9)</f>
        <v>0</v>
      </c>
      <c r="E9" s="161">
        <f>'[1]Budget per Azione'!D11</f>
        <v>0</v>
      </c>
      <c r="F9" s="161">
        <f>'[1]Budget per Anno'!D11</f>
        <v>0</v>
      </c>
      <c r="G9" s="165"/>
      <c r="H9" s="162"/>
      <c r="I9" s="156" t="str">
        <f t="shared" si="1"/>
        <v>OK</v>
      </c>
      <c r="J9" s="155"/>
      <c r="K9" s="155"/>
      <c r="L9" s="155"/>
      <c r="M9" s="155"/>
      <c r="N9" s="155"/>
    </row>
    <row r="10" spans="1:15" ht="15.75" thickBot="1" x14ac:dyDescent="0.3">
      <c r="A10" s="158" t="s">
        <v>79</v>
      </c>
      <c r="B10" s="230">
        <f t="shared" si="2"/>
        <v>0</v>
      </c>
      <c r="C10" s="168">
        <f t="shared" si="2"/>
        <v>0</v>
      </c>
      <c r="D10" s="160">
        <f t="shared" si="0"/>
        <v>0</v>
      </c>
      <c r="E10" s="161">
        <f>'[1]Budget per Azione'!D12</f>
        <v>0</v>
      </c>
      <c r="F10" s="161">
        <f>'[1]Budget per Anno'!D12</f>
        <v>0</v>
      </c>
      <c r="G10" s="165" t="e">
        <f>D10/D14</f>
        <v>#DIV/0!</v>
      </c>
      <c r="H10" s="162" t="e">
        <f>IF(G10&lt;=30%,"OK","ATTENZIONE: il valore è soprasoglia!!!!")</f>
        <v>#DIV/0!</v>
      </c>
      <c r="I10" s="156" t="str">
        <f t="shared" si="1"/>
        <v>OK</v>
      </c>
      <c r="J10" s="155"/>
      <c r="K10" s="155"/>
      <c r="L10" s="155"/>
      <c r="M10" s="155"/>
      <c r="N10" s="155"/>
    </row>
    <row r="11" spans="1:15" ht="15.75" thickBot="1" x14ac:dyDescent="0.3">
      <c r="A11" s="169" t="s">
        <v>27</v>
      </c>
      <c r="B11" s="230">
        <f t="shared" si="2"/>
        <v>0</v>
      </c>
      <c r="C11" s="168">
        <f t="shared" si="2"/>
        <v>0</v>
      </c>
      <c r="D11" s="160">
        <f t="shared" si="0"/>
        <v>0</v>
      </c>
      <c r="E11" s="161">
        <f>'[1]Budget per Azione'!D13</f>
        <v>0</v>
      </c>
      <c r="F11" s="161">
        <f>'[1]Budget per Anno'!D13</f>
        <v>0</v>
      </c>
      <c r="G11" s="165"/>
      <c r="H11" s="162"/>
      <c r="I11" s="156" t="str">
        <f t="shared" si="1"/>
        <v>OK</v>
      </c>
      <c r="J11" s="155"/>
      <c r="K11" s="155"/>
      <c r="L11" s="155"/>
      <c r="M11" s="155"/>
      <c r="N11" s="155"/>
    </row>
    <row r="12" spans="1:15" ht="15.75" thickBot="1" x14ac:dyDescent="0.3">
      <c r="A12" s="169" t="s">
        <v>29</v>
      </c>
      <c r="B12" s="230">
        <f t="shared" si="2"/>
        <v>0</v>
      </c>
      <c r="C12" s="168">
        <f t="shared" si="2"/>
        <v>0</v>
      </c>
      <c r="D12" s="160">
        <f t="shared" si="0"/>
        <v>0</v>
      </c>
      <c r="E12" s="161">
        <f>'[1]Budget per Azione'!D14</f>
        <v>0</v>
      </c>
      <c r="F12" s="161">
        <f>'[1]Budget per Anno'!D14</f>
        <v>0</v>
      </c>
      <c r="G12" s="165" t="e">
        <f>D12/(D6+D7+D9+D10+D11+D13)</f>
        <v>#DIV/0!</v>
      </c>
      <c r="H12" s="162" t="e">
        <f>IF(G12&lt;=5%,"OK","ATTENZIONE: il valore è soprasoglia!!!!")</f>
        <v>#DIV/0!</v>
      </c>
      <c r="I12" s="156" t="str">
        <f t="shared" si="1"/>
        <v>OK</v>
      </c>
      <c r="J12" s="163"/>
      <c r="K12" s="163"/>
      <c r="L12" s="163"/>
      <c r="M12" s="163"/>
      <c r="N12" s="163"/>
    </row>
    <row r="13" spans="1:15" ht="15.75" thickBot="1" x14ac:dyDescent="0.3">
      <c r="A13" s="169" t="s">
        <v>31</v>
      </c>
      <c r="B13" s="242">
        <f t="shared" si="2"/>
        <v>0</v>
      </c>
      <c r="C13" s="170">
        <f t="shared" si="2"/>
        <v>0</v>
      </c>
      <c r="D13" s="160">
        <f t="shared" si="0"/>
        <v>0</v>
      </c>
      <c r="E13" s="161">
        <f>'[1]Budget per Azione'!D15</f>
        <v>0</v>
      </c>
      <c r="F13" s="161">
        <f>'[1]Budget per Anno'!D15</f>
        <v>0</v>
      </c>
      <c r="G13" s="165"/>
      <c r="H13" s="162"/>
      <c r="I13" s="156" t="str">
        <f t="shared" si="1"/>
        <v>OK</v>
      </c>
      <c r="J13" s="163"/>
      <c r="K13" s="163"/>
      <c r="L13" s="163"/>
      <c r="M13" s="163"/>
      <c r="N13" s="163"/>
    </row>
    <row r="14" spans="1:15" ht="15.75" thickBot="1" x14ac:dyDescent="0.3">
      <c r="A14" s="171" t="s">
        <v>57</v>
      </c>
      <c r="B14" s="172">
        <f>SUM(B4:B13)</f>
        <v>0</v>
      </c>
      <c r="C14" s="173">
        <f>SUM(C4:C13)</f>
        <v>0</v>
      </c>
      <c r="D14" s="174">
        <f>SUM(D4:D13)</f>
        <v>0</v>
      </c>
      <c r="E14" s="175">
        <f>SUM(E4:E13)</f>
        <v>0</v>
      </c>
      <c r="F14" s="175">
        <f>SUM(F4:F13)</f>
        <v>0</v>
      </c>
      <c r="G14" s="176"/>
      <c r="H14" s="228" t="str">
        <f>IF(C14&gt;' Idea Generale Foody'!P13,"ATTENZIONE: Il totale è fuori soglia!!!","OK")</f>
        <v>OK</v>
      </c>
      <c r="I14" s="177" t="str">
        <f t="shared" si="1"/>
        <v>OK</v>
      </c>
    </row>
    <row r="15" spans="1:15" ht="16.5" thickBot="1" x14ac:dyDescent="0.3">
      <c r="E15" s="180" t="str">
        <f>IF(C14&gt;90000,"IL FINANZIAMENTO RICHIESTO SUPERA LA SOGLIA MASSIMA AMMISSIBILE", "OK")</f>
        <v>OK</v>
      </c>
      <c r="F15" s="181"/>
      <c r="G15" s="182"/>
      <c r="H15" s="183"/>
      <c r="I15" s="183"/>
      <c r="J15" s="183"/>
      <c r="K15" s="183"/>
      <c r="L15" s="183"/>
      <c r="M15" s="183"/>
      <c r="N15" s="183"/>
    </row>
    <row r="16" spans="1:15" ht="15" customHeight="1" x14ac:dyDescent="0.25">
      <c r="A16" s="293" t="s">
        <v>80</v>
      </c>
      <c r="B16" s="294"/>
      <c r="C16" s="294"/>
      <c r="D16" s="295"/>
      <c r="G16" s="182"/>
      <c r="H16" s="183"/>
      <c r="I16" s="183"/>
      <c r="J16" s="183"/>
      <c r="K16" s="183"/>
      <c r="L16" s="183"/>
      <c r="M16" s="183"/>
      <c r="N16" s="183"/>
    </row>
    <row r="17" spans="1:14" ht="15.75" thickBot="1" x14ac:dyDescent="0.3">
      <c r="A17" s="296"/>
      <c r="B17" s="297"/>
      <c r="C17" s="297"/>
      <c r="D17" s="298"/>
      <c r="G17" s="182"/>
      <c r="H17" s="183"/>
      <c r="I17" s="183"/>
      <c r="J17" s="183"/>
      <c r="K17" s="183"/>
      <c r="L17" s="183"/>
      <c r="M17" s="183"/>
      <c r="N17" s="183"/>
    </row>
    <row r="18" spans="1:14" ht="19.5" thickBot="1" x14ac:dyDescent="0.35">
      <c r="A18" s="184" t="s">
        <v>59</v>
      </c>
      <c r="B18" s="185" t="s">
        <v>81</v>
      </c>
      <c r="C18" s="185" t="s">
        <v>82</v>
      </c>
      <c r="D18" s="186" t="s">
        <v>57</v>
      </c>
      <c r="E18" s="187"/>
      <c r="F18" s="187"/>
    </row>
    <row r="19" spans="1:14" x14ac:dyDescent="0.25">
      <c r="A19" s="149" t="s">
        <v>9</v>
      </c>
      <c r="B19" s="189"/>
      <c r="C19" s="190"/>
      <c r="D19" s="191">
        <f t="shared" ref="D19:D28" si="3">SUM(B19:C19)</f>
        <v>0</v>
      </c>
      <c r="E19" s="192"/>
      <c r="F19" s="192"/>
    </row>
    <row r="20" spans="1:14" x14ac:dyDescent="0.25">
      <c r="A20" s="149" t="s">
        <v>12</v>
      </c>
      <c r="B20" s="193"/>
      <c r="C20" s="194"/>
      <c r="D20" s="195">
        <f t="shared" si="3"/>
        <v>0</v>
      </c>
      <c r="E20" s="192"/>
      <c r="F20" s="192"/>
    </row>
    <row r="21" spans="1:14" x14ac:dyDescent="0.25">
      <c r="A21" s="158" t="s">
        <v>14</v>
      </c>
      <c r="B21" s="196"/>
      <c r="C21" s="197"/>
      <c r="D21" s="198">
        <f t="shared" si="3"/>
        <v>0</v>
      </c>
      <c r="E21" s="199"/>
      <c r="F21" s="192"/>
    </row>
    <row r="22" spans="1:14" x14ac:dyDescent="0.25">
      <c r="A22" s="158" t="s">
        <v>16</v>
      </c>
      <c r="B22" s="196"/>
      <c r="C22" s="197"/>
      <c r="D22" s="198">
        <f t="shared" si="3"/>
        <v>0</v>
      </c>
      <c r="E22" s="192"/>
      <c r="F22" s="192"/>
    </row>
    <row r="23" spans="1:14" x14ac:dyDescent="0.25">
      <c r="A23" s="227" t="s">
        <v>77</v>
      </c>
      <c r="B23" s="197"/>
      <c r="C23" s="200"/>
      <c r="D23" s="198">
        <f t="shared" si="3"/>
        <v>0</v>
      </c>
      <c r="E23" s="201" t="str">
        <f>IF(B23&gt;=D29*0.4,"OK","ATTENZIONE: il cofinanziamento non è sufficiente!!!!")</f>
        <v>OK</v>
      </c>
      <c r="F23" s="192"/>
    </row>
    <row r="24" spans="1:14" x14ac:dyDescent="0.25">
      <c r="A24" s="167" t="s">
        <v>78</v>
      </c>
      <c r="B24" s="196"/>
      <c r="C24" s="197"/>
      <c r="D24" s="198">
        <f t="shared" si="3"/>
        <v>0</v>
      </c>
      <c r="E24" s="192"/>
      <c r="F24" s="192"/>
    </row>
    <row r="25" spans="1:14" x14ac:dyDescent="0.25">
      <c r="A25" s="158" t="s">
        <v>79</v>
      </c>
      <c r="B25" s="196"/>
      <c r="C25" s="197"/>
      <c r="D25" s="198">
        <f t="shared" si="3"/>
        <v>0</v>
      </c>
      <c r="E25" s="192"/>
      <c r="F25" s="192"/>
    </row>
    <row r="26" spans="1:14" x14ac:dyDescent="0.25">
      <c r="A26" s="169" t="s">
        <v>27</v>
      </c>
      <c r="B26" s="196"/>
      <c r="C26" s="197"/>
      <c r="D26" s="198">
        <f t="shared" si="3"/>
        <v>0</v>
      </c>
      <c r="E26" s="192"/>
      <c r="F26" s="192"/>
    </row>
    <row r="27" spans="1:14" x14ac:dyDescent="0.25">
      <c r="A27" s="169" t="s">
        <v>29</v>
      </c>
      <c r="B27" s="196"/>
      <c r="C27" s="202">
        <f>(C21+C22+C24+C25+C26+C28)*0.05</f>
        <v>0</v>
      </c>
      <c r="D27" s="198">
        <f t="shared" si="3"/>
        <v>0</v>
      </c>
      <c r="E27" s="192"/>
      <c r="F27" s="192"/>
      <c r="H27" s="203"/>
      <c r="I27" s="203"/>
      <c r="J27" s="203"/>
      <c r="K27" s="203"/>
      <c r="L27" s="203"/>
      <c r="M27" s="203"/>
      <c r="N27" s="203"/>
    </row>
    <row r="28" spans="1:14" ht="15.75" thickBot="1" x14ac:dyDescent="0.3">
      <c r="A28" s="169" t="s">
        <v>31</v>
      </c>
      <c r="B28" s="204"/>
      <c r="C28" s="205"/>
      <c r="D28" s="206">
        <f t="shared" si="3"/>
        <v>0</v>
      </c>
      <c r="E28" s="192"/>
      <c r="F28" s="192"/>
    </row>
    <row r="29" spans="1:14" ht="15.75" thickBot="1" x14ac:dyDescent="0.3">
      <c r="A29" s="207" t="s">
        <v>83</v>
      </c>
      <c r="B29" s="172">
        <f>SUM(B19:B28)</f>
        <v>0</v>
      </c>
      <c r="C29" s="173">
        <f>SUM(C19:C28)</f>
        <v>0</v>
      </c>
      <c r="D29" s="208">
        <f>SUM(B29:C29)</f>
        <v>0</v>
      </c>
      <c r="E29" s="209"/>
      <c r="F29" s="209"/>
      <c r="H29" s="210"/>
    </row>
    <row r="30" spans="1:14" ht="15.75" thickBot="1" x14ac:dyDescent="0.3">
      <c r="A30" s="211"/>
      <c r="B30" s="212" t="e">
        <f>B29/D29</f>
        <v>#DIV/0!</v>
      </c>
      <c r="C30" s="213" t="e">
        <f>C29/D29</f>
        <v>#DIV/0!</v>
      </c>
      <c r="D30" s="187"/>
      <c r="E30" s="187"/>
      <c r="F30" s="187"/>
      <c r="H30" s="228" t="e">
        <f>IF(C30&gt;80%,"ATTENZIONE: la quota di finanziamento da parte di CARIPLO supera i limiti imposti da bando","OK")</f>
        <v>#DIV/0!</v>
      </c>
    </row>
    <row r="31" spans="1:14" ht="15.75" thickBot="1" x14ac:dyDescent="0.3">
      <c r="A31" s="178"/>
      <c r="B31" s="214"/>
      <c r="C31" s="178"/>
      <c r="D31" s="178"/>
      <c r="E31" s="178"/>
      <c r="F31" s="178"/>
    </row>
    <row r="32" spans="1:14" ht="15.75" thickBot="1" x14ac:dyDescent="0.3">
      <c r="A32" s="215" t="s">
        <v>61</v>
      </c>
      <c r="B32" s="185" t="s">
        <v>81</v>
      </c>
      <c r="C32" s="185" t="s">
        <v>82</v>
      </c>
      <c r="D32" s="186" t="s">
        <v>57</v>
      </c>
      <c r="E32" s="187"/>
      <c r="F32" s="187"/>
    </row>
    <row r="33" spans="1:14" x14ac:dyDescent="0.25">
      <c r="A33" s="149" t="s">
        <v>9</v>
      </c>
      <c r="B33" s="190"/>
      <c r="C33" s="190"/>
      <c r="D33" s="191">
        <f t="shared" ref="D33:D42" si="4">SUM(B33:C33)</f>
        <v>0</v>
      </c>
      <c r="E33" s="192"/>
      <c r="F33" s="192"/>
    </row>
    <row r="34" spans="1:14" x14ac:dyDescent="0.25">
      <c r="A34" s="149" t="s">
        <v>12</v>
      </c>
      <c r="B34" s="194"/>
      <c r="C34" s="194"/>
      <c r="D34" s="195">
        <f t="shared" si="4"/>
        <v>0</v>
      </c>
      <c r="E34" s="192"/>
      <c r="F34" s="192"/>
    </row>
    <row r="35" spans="1:14" x14ac:dyDescent="0.25">
      <c r="A35" s="158" t="s">
        <v>14</v>
      </c>
      <c r="B35" s="197"/>
      <c r="C35" s="197"/>
      <c r="D35" s="198">
        <f t="shared" si="4"/>
        <v>0</v>
      </c>
      <c r="E35" s="192"/>
      <c r="F35" s="192"/>
    </row>
    <row r="36" spans="1:14" x14ac:dyDescent="0.25">
      <c r="A36" s="158" t="s">
        <v>16</v>
      </c>
      <c r="B36" s="197"/>
      <c r="C36" s="197"/>
      <c r="D36" s="198">
        <f t="shared" si="4"/>
        <v>0</v>
      </c>
      <c r="E36" s="192"/>
      <c r="F36" s="192"/>
    </row>
    <row r="37" spans="1:14" x14ac:dyDescent="0.25">
      <c r="A37" s="227" t="s">
        <v>87</v>
      </c>
      <c r="B37" s="197"/>
      <c r="C37" s="200"/>
      <c r="D37" s="198">
        <f t="shared" si="4"/>
        <v>0</v>
      </c>
      <c r="E37" s="192" t="str">
        <f>IF(B37&gt;=C43*0.4,"OK","ATTENZIONE: il cofinanziamento non è sufficiente!!!!")</f>
        <v>OK</v>
      </c>
      <c r="F37" s="192"/>
    </row>
    <row r="38" spans="1:14" x14ac:dyDescent="0.25">
      <c r="A38" s="167" t="s">
        <v>78</v>
      </c>
      <c r="B38" s="197"/>
      <c r="C38" s="197"/>
      <c r="D38" s="198">
        <f t="shared" si="4"/>
        <v>0</v>
      </c>
      <c r="E38" s="192"/>
      <c r="F38" s="192"/>
    </row>
    <row r="39" spans="1:14" x14ac:dyDescent="0.25">
      <c r="A39" s="158" t="s">
        <v>79</v>
      </c>
      <c r="B39" s="197"/>
      <c r="C39" s="197"/>
      <c r="D39" s="198">
        <f t="shared" si="4"/>
        <v>0</v>
      </c>
      <c r="E39" s="192"/>
      <c r="F39" s="192"/>
    </row>
    <row r="40" spans="1:14" s="217" customFormat="1" x14ac:dyDescent="0.25">
      <c r="A40" s="169" t="s">
        <v>27</v>
      </c>
      <c r="B40" s="197"/>
      <c r="C40" s="197"/>
      <c r="D40" s="198">
        <f t="shared" si="4"/>
        <v>0</v>
      </c>
      <c r="E40" s="192"/>
      <c r="F40" s="192"/>
      <c r="G40" s="216"/>
      <c r="H40" s="178"/>
      <c r="I40" s="178"/>
      <c r="J40" s="178"/>
      <c r="K40" s="178"/>
      <c r="L40" s="178"/>
      <c r="M40" s="178"/>
      <c r="N40" s="178"/>
    </row>
    <row r="41" spans="1:14" x14ac:dyDescent="0.25">
      <c r="A41" s="169" t="s">
        <v>29</v>
      </c>
      <c r="B41" s="197"/>
      <c r="C41" s="197"/>
      <c r="D41" s="198">
        <f t="shared" si="4"/>
        <v>0</v>
      </c>
      <c r="E41" s="192"/>
      <c r="F41" s="192"/>
    </row>
    <row r="42" spans="1:14" ht="15.75" thickBot="1" x14ac:dyDescent="0.3">
      <c r="A42" s="169" t="s">
        <v>31</v>
      </c>
      <c r="B42" s="197"/>
      <c r="C42" s="197"/>
      <c r="D42" s="206">
        <f t="shared" si="4"/>
        <v>0</v>
      </c>
      <c r="E42" s="192"/>
      <c r="F42" s="192"/>
    </row>
    <row r="43" spans="1:14" ht="15.75" thickBot="1" x14ac:dyDescent="0.3">
      <c r="A43" s="207" t="s">
        <v>83</v>
      </c>
      <c r="B43" s="173">
        <f>SUM(B33:B42)</f>
        <v>0</v>
      </c>
      <c r="C43" s="173">
        <f>SUM(C33:C42)</f>
        <v>0</v>
      </c>
      <c r="D43" s="208">
        <f>SUM(B43:C43)</f>
        <v>0</v>
      </c>
      <c r="E43" s="209"/>
      <c r="F43" s="209"/>
    </row>
    <row r="44" spans="1:14" ht="15.75" thickBot="1" x14ac:dyDescent="0.3">
      <c r="A44" s="178"/>
      <c r="B44" s="218" t="e">
        <f>B43/D43</f>
        <v>#DIV/0!</v>
      </c>
      <c r="C44" s="219" t="e">
        <f>C43/D43</f>
        <v>#DIV/0!</v>
      </c>
      <c r="D44" s="214"/>
      <c r="E44" s="214"/>
      <c r="F44" s="214"/>
    </row>
    <row r="45" spans="1:14" ht="15.75" thickBot="1" x14ac:dyDescent="0.3">
      <c r="A45" s="178"/>
      <c r="B45" s="214"/>
      <c r="C45" s="214"/>
      <c r="D45" s="214"/>
      <c r="E45" s="214"/>
      <c r="F45" s="214"/>
    </row>
    <row r="46" spans="1:14" ht="15.75" thickBot="1" x14ac:dyDescent="0.3">
      <c r="A46" s="215" t="s">
        <v>62</v>
      </c>
      <c r="B46" s="185" t="s">
        <v>81</v>
      </c>
      <c r="C46" s="185" t="s">
        <v>82</v>
      </c>
      <c r="D46" s="186" t="s">
        <v>57</v>
      </c>
      <c r="E46" s="187"/>
      <c r="F46" s="187"/>
    </row>
    <row r="47" spans="1:14" x14ac:dyDescent="0.25">
      <c r="A47" s="149" t="s">
        <v>9</v>
      </c>
      <c r="B47" s="190"/>
      <c r="C47" s="190"/>
      <c r="D47" s="191">
        <f t="shared" ref="D47:D56" si="5">SUM(B47:C47)</f>
        <v>0</v>
      </c>
      <c r="E47" s="192"/>
      <c r="F47" s="192"/>
    </row>
    <row r="48" spans="1:14" x14ac:dyDescent="0.25">
      <c r="A48" s="149" t="s">
        <v>12</v>
      </c>
      <c r="B48" s="194"/>
      <c r="C48" s="194"/>
      <c r="D48" s="195">
        <f t="shared" si="5"/>
        <v>0</v>
      </c>
      <c r="E48" s="192"/>
      <c r="F48" s="192"/>
    </row>
    <row r="49" spans="1:14" x14ac:dyDescent="0.25">
      <c r="A49" s="158" t="s">
        <v>14</v>
      </c>
      <c r="B49" s="197"/>
      <c r="C49" s="197"/>
      <c r="D49" s="198">
        <f t="shared" si="5"/>
        <v>0</v>
      </c>
      <c r="E49" s="192"/>
      <c r="F49" s="192"/>
    </row>
    <row r="50" spans="1:14" x14ac:dyDescent="0.25">
      <c r="A50" s="158" t="s">
        <v>16</v>
      </c>
      <c r="B50" s="197"/>
      <c r="C50" s="197"/>
      <c r="D50" s="198">
        <f t="shared" si="5"/>
        <v>0</v>
      </c>
      <c r="E50" s="192"/>
      <c r="F50" s="192"/>
    </row>
    <row r="51" spans="1:14" x14ac:dyDescent="0.25">
      <c r="A51" s="227" t="s">
        <v>87</v>
      </c>
      <c r="B51" s="197"/>
      <c r="C51" s="193"/>
      <c r="D51" s="198">
        <f t="shared" si="5"/>
        <v>0</v>
      </c>
      <c r="E51" s="192" t="str">
        <f>IF(B51&gt;=C57*0.4,"OK","ATTENZIONE: il cofinanziamento non è sufficiente!!!!")</f>
        <v>OK</v>
      </c>
      <c r="F51" s="192"/>
    </row>
    <row r="52" spans="1:14" x14ac:dyDescent="0.25">
      <c r="A52" s="167" t="s">
        <v>78</v>
      </c>
      <c r="B52" s="197"/>
      <c r="C52" s="197"/>
      <c r="D52" s="198">
        <f t="shared" si="5"/>
        <v>0</v>
      </c>
      <c r="E52" s="192"/>
      <c r="F52" s="192"/>
    </row>
    <row r="53" spans="1:14" x14ac:dyDescent="0.25">
      <c r="A53" s="158" t="s">
        <v>79</v>
      </c>
      <c r="B53" s="197"/>
      <c r="C53" s="197"/>
      <c r="D53" s="198">
        <f t="shared" si="5"/>
        <v>0</v>
      </c>
      <c r="E53" s="192"/>
      <c r="F53" s="192"/>
    </row>
    <row r="54" spans="1:14" x14ac:dyDescent="0.25">
      <c r="A54" s="169" t="s">
        <v>27</v>
      </c>
      <c r="B54" s="197"/>
      <c r="C54" s="197"/>
      <c r="D54" s="198">
        <f t="shared" si="5"/>
        <v>0</v>
      </c>
      <c r="E54" s="192"/>
      <c r="F54" s="192"/>
    </row>
    <row r="55" spans="1:14" x14ac:dyDescent="0.25">
      <c r="A55" s="169" t="s">
        <v>29</v>
      </c>
      <c r="B55" s="197"/>
      <c r="C55" s="197"/>
      <c r="D55" s="198">
        <f t="shared" si="5"/>
        <v>0</v>
      </c>
      <c r="E55" s="192"/>
      <c r="F55" s="192"/>
    </row>
    <row r="56" spans="1:14" ht="15.75" thickBot="1" x14ac:dyDescent="0.3">
      <c r="A56" s="169" t="s">
        <v>31</v>
      </c>
      <c r="B56" s="197"/>
      <c r="C56" s="197"/>
      <c r="D56" s="206">
        <f t="shared" si="5"/>
        <v>0</v>
      </c>
      <c r="E56" s="192"/>
      <c r="F56" s="192"/>
    </row>
    <row r="57" spans="1:14" ht="15.75" thickBot="1" x14ac:dyDescent="0.3">
      <c r="A57" s="207" t="s">
        <v>83</v>
      </c>
      <c r="B57" s="173">
        <f>SUM(B47:B56)</f>
        <v>0</v>
      </c>
      <c r="C57" s="173">
        <f>SUM(C47:C56)</f>
        <v>0</v>
      </c>
      <c r="D57" s="208">
        <f>SUM(B57:C57)</f>
        <v>0</v>
      </c>
      <c r="E57" s="209"/>
      <c r="F57" s="209"/>
    </row>
    <row r="58" spans="1:14" ht="15.75" thickBot="1" x14ac:dyDescent="0.3">
      <c r="A58" s="178"/>
      <c r="B58" s="220" t="e">
        <f>B57/D57</f>
        <v>#DIV/0!</v>
      </c>
      <c r="C58" s="221" t="e">
        <f>C57/D57</f>
        <v>#DIV/0!</v>
      </c>
      <c r="D58" s="222"/>
      <c r="E58" s="222"/>
      <c r="F58" s="222"/>
      <c r="G58" s="182"/>
      <c r="H58" s="183"/>
      <c r="I58" s="183"/>
      <c r="J58" s="183"/>
      <c r="K58" s="183"/>
      <c r="L58" s="183"/>
      <c r="M58" s="183"/>
      <c r="N58" s="183"/>
    </row>
    <row r="59" spans="1:14" ht="15.75" thickBot="1" x14ac:dyDescent="0.3">
      <c r="A59" s="178"/>
      <c r="B59" s="214"/>
      <c r="C59" s="214"/>
      <c r="D59" s="214"/>
      <c r="E59" s="214"/>
      <c r="F59" s="214"/>
    </row>
    <row r="60" spans="1:14" ht="15.75" thickBot="1" x14ac:dyDescent="0.3">
      <c r="A60" s="215" t="s">
        <v>63</v>
      </c>
      <c r="B60" s="185" t="s">
        <v>81</v>
      </c>
      <c r="C60" s="185" t="s">
        <v>82</v>
      </c>
      <c r="D60" s="186" t="s">
        <v>57</v>
      </c>
      <c r="E60" s="187"/>
      <c r="F60" s="187"/>
    </row>
    <row r="61" spans="1:14" x14ac:dyDescent="0.25">
      <c r="A61" s="149" t="s">
        <v>9</v>
      </c>
      <c r="B61" s="190"/>
      <c r="C61" s="190"/>
      <c r="D61" s="191">
        <f t="shared" ref="D61:D70" si="6">SUM(B61:C61)</f>
        <v>0</v>
      </c>
      <c r="E61" s="192"/>
      <c r="F61" s="192"/>
    </row>
    <row r="62" spans="1:14" x14ac:dyDescent="0.25">
      <c r="A62" s="149" t="s">
        <v>12</v>
      </c>
      <c r="B62" s="194"/>
      <c r="C62" s="194"/>
      <c r="D62" s="195">
        <f t="shared" si="6"/>
        <v>0</v>
      </c>
      <c r="E62" s="192"/>
      <c r="F62" s="192"/>
    </row>
    <row r="63" spans="1:14" x14ac:dyDescent="0.25">
      <c r="A63" s="158" t="s">
        <v>14</v>
      </c>
      <c r="B63" s="197"/>
      <c r="C63" s="197"/>
      <c r="D63" s="198">
        <f t="shared" si="6"/>
        <v>0</v>
      </c>
      <c r="E63" s="192"/>
      <c r="F63" s="192"/>
    </row>
    <row r="64" spans="1:14" x14ac:dyDescent="0.25">
      <c r="A64" s="158" t="s">
        <v>16</v>
      </c>
      <c r="B64" s="197"/>
      <c r="C64" s="197"/>
      <c r="D64" s="198">
        <f t="shared" si="6"/>
        <v>0</v>
      </c>
      <c r="E64" s="192"/>
      <c r="F64" s="192"/>
    </row>
    <row r="65" spans="1:6" x14ac:dyDescent="0.25">
      <c r="A65" s="227" t="s">
        <v>87</v>
      </c>
      <c r="B65" s="197"/>
      <c r="C65" s="193"/>
      <c r="D65" s="198">
        <f t="shared" si="6"/>
        <v>0</v>
      </c>
      <c r="E65" s="192" t="str">
        <f>IF(B79&gt;=C85*0.4,"OK","ATTENZIONE: il cofinanziamento non è sufficiente!!!!")</f>
        <v>OK</v>
      </c>
      <c r="F65" s="192"/>
    </row>
    <row r="66" spans="1:6" x14ac:dyDescent="0.25">
      <c r="A66" s="167" t="s">
        <v>78</v>
      </c>
      <c r="B66" s="197"/>
      <c r="C66" s="197"/>
      <c r="D66" s="198">
        <f t="shared" si="6"/>
        <v>0</v>
      </c>
      <c r="E66" s="192"/>
      <c r="F66" s="192"/>
    </row>
    <row r="67" spans="1:6" x14ac:dyDescent="0.25">
      <c r="A67" s="158" t="s">
        <v>79</v>
      </c>
      <c r="B67" s="197"/>
      <c r="C67" s="197"/>
      <c r="D67" s="198">
        <f t="shared" si="6"/>
        <v>0</v>
      </c>
      <c r="E67" s="192"/>
      <c r="F67" s="192"/>
    </row>
    <row r="68" spans="1:6" x14ac:dyDescent="0.25">
      <c r="A68" s="169" t="s">
        <v>27</v>
      </c>
      <c r="B68" s="197"/>
      <c r="C68" s="197"/>
      <c r="D68" s="198">
        <f t="shared" si="6"/>
        <v>0</v>
      </c>
      <c r="E68" s="192"/>
      <c r="F68" s="192"/>
    </row>
    <row r="69" spans="1:6" x14ac:dyDescent="0.25">
      <c r="A69" s="169" t="s">
        <v>29</v>
      </c>
      <c r="B69" s="197"/>
      <c r="C69" s="197"/>
      <c r="D69" s="198">
        <f t="shared" si="6"/>
        <v>0</v>
      </c>
      <c r="E69" s="192"/>
      <c r="F69" s="192"/>
    </row>
    <row r="70" spans="1:6" ht="15.75" thickBot="1" x14ac:dyDescent="0.3">
      <c r="A70" s="169" t="s">
        <v>31</v>
      </c>
      <c r="B70" s="197"/>
      <c r="C70" s="197"/>
      <c r="D70" s="206">
        <f t="shared" si="6"/>
        <v>0</v>
      </c>
      <c r="E70" s="192"/>
      <c r="F70" s="192"/>
    </row>
    <row r="71" spans="1:6" ht="15.75" thickBot="1" x14ac:dyDescent="0.3">
      <c r="A71" s="207" t="s">
        <v>83</v>
      </c>
      <c r="B71" s="173">
        <f>SUM(B61:B70)</f>
        <v>0</v>
      </c>
      <c r="C71" s="173">
        <f>SUM(C61:C70)</f>
        <v>0</v>
      </c>
      <c r="D71" s="208">
        <f>SUM(B71:C71)</f>
        <v>0</v>
      </c>
      <c r="E71" s="209"/>
      <c r="F71" s="209"/>
    </row>
    <row r="72" spans="1:6" ht="15.75" thickBot="1" x14ac:dyDescent="0.3">
      <c r="A72" s="178"/>
      <c r="B72" s="223" t="e">
        <f>B71/D71</f>
        <v>#DIV/0!</v>
      </c>
      <c r="C72" s="224" t="e">
        <f>C71/D71</f>
        <v>#DIV/0!</v>
      </c>
      <c r="D72" s="178"/>
      <c r="E72" s="178"/>
      <c r="F72" s="178"/>
    </row>
    <row r="73" spans="1:6" ht="15.75" thickBot="1" x14ac:dyDescent="0.3">
      <c r="A73" s="178"/>
      <c r="B73" s="178"/>
      <c r="C73" s="178"/>
      <c r="D73" s="178"/>
      <c r="E73" s="178"/>
      <c r="F73" s="178"/>
    </row>
    <row r="74" spans="1:6" ht="15.75" thickBot="1" x14ac:dyDescent="0.3">
      <c r="A74" s="215" t="s">
        <v>64</v>
      </c>
      <c r="B74" s="185" t="s">
        <v>81</v>
      </c>
      <c r="C74" s="185" t="s">
        <v>82</v>
      </c>
      <c r="D74" s="186" t="s">
        <v>57</v>
      </c>
      <c r="E74" s="187"/>
      <c r="F74" s="187"/>
    </row>
    <row r="75" spans="1:6" x14ac:dyDescent="0.25">
      <c r="A75" s="149" t="s">
        <v>9</v>
      </c>
      <c r="B75" s="190"/>
      <c r="C75" s="190"/>
      <c r="D75" s="191">
        <f t="shared" ref="D75:D84" si="7">SUM(B75:C75)</f>
        <v>0</v>
      </c>
      <c r="E75" s="192"/>
      <c r="F75" s="192"/>
    </row>
    <row r="76" spans="1:6" x14ac:dyDescent="0.25">
      <c r="A76" s="149" t="s">
        <v>12</v>
      </c>
      <c r="B76" s="194"/>
      <c r="C76" s="194"/>
      <c r="D76" s="195">
        <f t="shared" si="7"/>
        <v>0</v>
      </c>
      <c r="E76" s="192"/>
      <c r="F76" s="192"/>
    </row>
    <row r="77" spans="1:6" x14ac:dyDescent="0.25">
      <c r="A77" s="158" t="s">
        <v>14</v>
      </c>
      <c r="B77" s="225"/>
      <c r="C77" s="225"/>
      <c r="D77" s="198">
        <f t="shared" si="7"/>
        <v>0</v>
      </c>
      <c r="E77" s="192"/>
      <c r="F77" s="192"/>
    </row>
    <row r="78" spans="1:6" x14ac:dyDescent="0.25">
      <c r="A78" s="158" t="s">
        <v>16</v>
      </c>
      <c r="B78" s="225"/>
      <c r="C78" s="225"/>
      <c r="D78" s="198">
        <f t="shared" si="7"/>
        <v>0</v>
      </c>
      <c r="E78" s="192"/>
      <c r="F78" s="192"/>
    </row>
    <row r="79" spans="1:6" x14ac:dyDescent="0.25">
      <c r="A79" s="227" t="s">
        <v>87</v>
      </c>
      <c r="B79" s="225"/>
      <c r="C79" s="193"/>
      <c r="D79" s="198">
        <f t="shared" si="7"/>
        <v>0</v>
      </c>
      <c r="E79" s="192"/>
      <c r="F79" s="192"/>
    </row>
    <row r="80" spans="1:6" x14ac:dyDescent="0.25">
      <c r="A80" s="167" t="s">
        <v>78</v>
      </c>
      <c r="B80" s="225"/>
      <c r="C80" s="225"/>
      <c r="D80" s="198">
        <f t="shared" si="7"/>
        <v>0</v>
      </c>
      <c r="E80" s="192"/>
      <c r="F80" s="192"/>
    </row>
    <row r="81" spans="1:6" x14ac:dyDescent="0.25">
      <c r="A81" s="158" t="s">
        <v>79</v>
      </c>
      <c r="B81" s="225"/>
      <c r="C81" s="225"/>
      <c r="D81" s="198">
        <f t="shared" si="7"/>
        <v>0</v>
      </c>
      <c r="E81" s="192"/>
      <c r="F81" s="192"/>
    </row>
    <row r="82" spans="1:6" x14ac:dyDescent="0.25">
      <c r="A82" s="169" t="s">
        <v>27</v>
      </c>
      <c r="B82" s="225"/>
      <c r="C82" s="225"/>
      <c r="D82" s="198">
        <f t="shared" si="7"/>
        <v>0</v>
      </c>
      <c r="E82" s="192"/>
      <c r="F82" s="192"/>
    </row>
    <row r="83" spans="1:6" x14ac:dyDescent="0.25">
      <c r="A83" s="169" t="s">
        <v>29</v>
      </c>
      <c r="B83" s="225"/>
      <c r="C83" s="225"/>
      <c r="D83" s="198">
        <f t="shared" si="7"/>
        <v>0</v>
      </c>
      <c r="E83" s="192"/>
      <c r="F83" s="192"/>
    </row>
    <row r="84" spans="1:6" ht="15.75" thickBot="1" x14ac:dyDescent="0.3">
      <c r="A84" s="169" t="s">
        <v>31</v>
      </c>
      <c r="B84" s="225"/>
      <c r="C84" s="226"/>
      <c r="D84" s="206">
        <f t="shared" si="7"/>
        <v>0</v>
      </c>
      <c r="E84" s="192"/>
      <c r="F84" s="192"/>
    </row>
    <row r="85" spans="1:6" ht="15.75" thickBot="1" x14ac:dyDescent="0.3">
      <c r="A85" s="207" t="s">
        <v>83</v>
      </c>
      <c r="B85" s="172">
        <f>SUM(B75:B84)</f>
        <v>0</v>
      </c>
      <c r="C85" s="173">
        <f>SUM(C75:C84)</f>
        <v>0</v>
      </c>
      <c r="D85" s="208">
        <f>SUM(B85:C85)</f>
        <v>0</v>
      </c>
      <c r="E85" s="209"/>
      <c r="F85" s="209"/>
    </row>
    <row r="86" spans="1:6" ht="15.75" thickBot="1" x14ac:dyDescent="0.3">
      <c r="A86" s="178"/>
      <c r="B86" s="223" t="e">
        <f>B85/D85</f>
        <v>#DIV/0!</v>
      </c>
      <c r="C86" s="224" t="e">
        <f>C85/D85</f>
        <v>#DIV/0!</v>
      </c>
      <c r="D86" s="178"/>
      <c r="E86" s="178"/>
      <c r="F86" s="178"/>
    </row>
    <row r="87" spans="1:6" ht="15.75" thickBot="1" x14ac:dyDescent="0.3">
      <c r="A87" s="178"/>
      <c r="B87" s="178"/>
      <c r="C87" s="178"/>
      <c r="D87" s="178"/>
      <c r="E87" s="178"/>
      <c r="F87" s="178"/>
    </row>
    <row r="88" spans="1:6" ht="15.75" thickBot="1" x14ac:dyDescent="0.3">
      <c r="A88" s="215" t="s">
        <v>65</v>
      </c>
      <c r="B88" s="185" t="s">
        <v>81</v>
      </c>
      <c r="C88" s="185" t="s">
        <v>82</v>
      </c>
      <c r="D88" s="186" t="s">
        <v>57</v>
      </c>
      <c r="E88" s="187"/>
      <c r="F88" s="187"/>
    </row>
    <row r="89" spans="1:6" x14ac:dyDescent="0.25">
      <c r="A89" s="149" t="s">
        <v>9</v>
      </c>
      <c r="B89" s="190"/>
      <c r="C89" s="190"/>
      <c r="D89" s="191">
        <f t="shared" ref="D89:D98" si="8">SUM(B89:C89)</f>
        <v>0</v>
      </c>
      <c r="E89" s="192"/>
      <c r="F89" s="192"/>
    </row>
    <row r="90" spans="1:6" x14ac:dyDescent="0.25">
      <c r="A90" s="149" t="s">
        <v>12</v>
      </c>
      <c r="B90" s="194"/>
      <c r="C90" s="194"/>
      <c r="D90" s="195">
        <f t="shared" si="8"/>
        <v>0</v>
      </c>
      <c r="E90" s="192"/>
      <c r="F90" s="192"/>
    </row>
    <row r="91" spans="1:6" x14ac:dyDescent="0.25">
      <c r="A91" s="158" t="s">
        <v>14</v>
      </c>
      <c r="B91" s="225"/>
      <c r="C91" s="225"/>
      <c r="D91" s="198">
        <f t="shared" si="8"/>
        <v>0</v>
      </c>
      <c r="E91" s="192"/>
      <c r="F91" s="192"/>
    </row>
    <row r="92" spans="1:6" x14ac:dyDescent="0.25">
      <c r="A92" s="158" t="s">
        <v>16</v>
      </c>
      <c r="B92" s="225"/>
      <c r="C92" s="225"/>
      <c r="D92" s="198">
        <f t="shared" si="8"/>
        <v>0</v>
      </c>
      <c r="E92" s="192"/>
      <c r="F92" s="192"/>
    </row>
    <row r="93" spans="1:6" x14ac:dyDescent="0.25">
      <c r="A93" s="227" t="s">
        <v>87</v>
      </c>
      <c r="B93" s="225"/>
      <c r="C93" s="194"/>
      <c r="D93" s="198">
        <f t="shared" si="8"/>
        <v>0</v>
      </c>
      <c r="E93" s="192"/>
      <c r="F93" s="192"/>
    </row>
    <row r="94" spans="1:6" x14ac:dyDescent="0.25">
      <c r="A94" s="167" t="s">
        <v>78</v>
      </c>
      <c r="B94" s="225"/>
      <c r="C94" s="225"/>
      <c r="D94" s="198">
        <f t="shared" si="8"/>
        <v>0</v>
      </c>
      <c r="E94" s="192"/>
      <c r="F94" s="192"/>
    </row>
    <row r="95" spans="1:6" x14ac:dyDescent="0.25">
      <c r="A95" s="158" t="s">
        <v>84</v>
      </c>
      <c r="B95" s="225"/>
      <c r="C95" s="225"/>
      <c r="D95" s="198">
        <f t="shared" si="8"/>
        <v>0</v>
      </c>
      <c r="E95" s="192"/>
      <c r="F95" s="192"/>
    </row>
    <row r="96" spans="1:6" x14ac:dyDescent="0.25">
      <c r="A96" s="169" t="s">
        <v>27</v>
      </c>
      <c r="B96" s="225"/>
      <c r="C96" s="225"/>
      <c r="D96" s="198">
        <f t="shared" si="8"/>
        <v>0</v>
      </c>
      <c r="E96" s="192"/>
      <c r="F96" s="192"/>
    </row>
    <row r="97" spans="1:6" x14ac:dyDescent="0.25">
      <c r="A97" s="169" t="s">
        <v>29</v>
      </c>
      <c r="B97" s="225"/>
      <c r="C97" s="225"/>
      <c r="D97" s="198">
        <f t="shared" si="8"/>
        <v>0</v>
      </c>
      <c r="E97" s="192"/>
      <c r="F97" s="192"/>
    </row>
    <row r="98" spans="1:6" ht="15.75" thickBot="1" x14ac:dyDescent="0.3">
      <c r="A98" s="169" t="s">
        <v>31</v>
      </c>
      <c r="B98" s="225"/>
      <c r="C98" s="226"/>
      <c r="D98" s="206">
        <f t="shared" si="8"/>
        <v>0</v>
      </c>
      <c r="E98" s="192"/>
      <c r="F98" s="192"/>
    </row>
    <row r="99" spans="1:6" ht="15.75" thickBot="1" x14ac:dyDescent="0.3">
      <c r="A99" s="207" t="s">
        <v>83</v>
      </c>
      <c r="B99" s="172">
        <f>SUM(B89:B98)</f>
        <v>0</v>
      </c>
      <c r="C99" s="173">
        <f>SUM(C89:C98)</f>
        <v>0</v>
      </c>
      <c r="D99" s="208">
        <f>SUM(B99:C99)</f>
        <v>0</v>
      </c>
      <c r="E99" s="209"/>
      <c r="F99" s="209"/>
    </row>
    <row r="100" spans="1:6" ht="15.75" thickBot="1" x14ac:dyDescent="0.3">
      <c r="A100" s="178"/>
      <c r="B100" s="223" t="e">
        <f>B99/D99</f>
        <v>#DIV/0!</v>
      </c>
      <c r="C100" s="224" t="e">
        <f>C99/D99</f>
        <v>#DIV/0!</v>
      </c>
      <c r="D100" s="178"/>
      <c r="E100" s="178"/>
      <c r="F100" s="178"/>
    </row>
    <row r="101" spans="1:6" ht="15.75" thickBot="1" x14ac:dyDescent="0.3">
      <c r="A101" s="178"/>
      <c r="B101" s="178"/>
      <c r="C101" s="178"/>
      <c r="D101" s="178"/>
      <c r="E101" s="178"/>
      <c r="F101" s="178"/>
    </row>
    <row r="102" spans="1:6" ht="15.75" thickBot="1" x14ac:dyDescent="0.3">
      <c r="A102" s="215" t="s">
        <v>66</v>
      </c>
      <c r="B102" s="185" t="s">
        <v>81</v>
      </c>
      <c r="C102" s="185" t="s">
        <v>82</v>
      </c>
      <c r="D102" s="186" t="s">
        <v>57</v>
      </c>
      <c r="E102" s="187"/>
      <c r="F102" s="187"/>
    </row>
    <row r="103" spans="1:6" x14ac:dyDescent="0.25">
      <c r="A103" s="149" t="s">
        <v>9</v>
      </c>
      <c r="B103" s="190"/>
      <c r="C103" s="190"/>
      <c r="D103" s="191">
        <f t="shared" ref="D103:D112" si="9">SUM(B103:C103)</f>
        <v>0</v>
      </c>
      <c r="E103" s="192"/>
      <c r="F103" s="192"/>
    </row>
    <row r="104" spans="1:6" x14ac:dyDescent="0.25">
      <c r="A104" s="149" t="s">
        <v>12</v>
      </c>
      <c r="B104" s="194"/>
      <c r="C104" s="194"/>
      <c r="D104" s="195">
        <f t="shared" si="9"/>
        <v>0</v>
      </c>
      <c r="E104" s="192"/>
      <c r="F104" s="192"/>
    </row>
    <row r="105" spans="1:6" x14ac:dyDescent="0.25">
      <c r="A105" s="158" t="s">
        <v>14</v>
      </c>
      <c r="B105" s="225"/>
      <c r="C105" s="225"/>
      <c r="D105" s="198">
        <f t="shared" si="9"/>
        <v>0</v>
      </c>
      <c r="E105" s="192"/>
      <c r="F105" s="192"/>
    </row>
    <row r="106" spans="1:6" x14ac:dyDescent="0.25">
      <c r="A106" s="158" t="s">
        <v>16</v>
      </c>
      <c r="B106" s="225"/>
      <c r="C106" s="225"/>
      <c r="D106" s="198">
        <f t="shared" si="9"/>
        <v>0</v>
      </c>
      <c r="E106" s="192"/>
      <c r="F106" s="192"/>
    </row>
    <row r="107" spans="1:6" x14ac:dyDescent="0.25">
      <c r="A107" s="227" t="s">
        <v>87</v>
      </c>
      <c r="B107" s="225"/>
      <c r="C107" s="194"/>
      <c r="D107" s="198">
        <f t="shared" si="9"/>
        <v>0</v>
      </c>
      <c r="E107" s="192"/>
      <c r="F107" s="192"/>
    </row>
    <row r="108" spans="1:6" x14ac:dyDescent="0.25">
      <c r="A108" s="167" t="s">
        <v>78</v>
      </c>
      <c r="B108" s="225"/>
      <c r="C108" s="225"/>
      <c r="D108" s="198">
        <f t="shared" si="9"/>
        <v>0</v>
      </c>
      <c r="E108" s="192"/>
      <c r="F108" s="192"/>
    </row>
    <row r="109" spans="1:6" x14ac:dyDescent="0.25">
      <c r="A109" s="158" t="s">
        <v>79</v>
      </c>
      <c r="B109" s="225"/>
      <c r="C109" s="225"/>
      <c r="D109" s="198">
        <f t="shared" si="9"/>
        <v>0</v>
      </c>
      <c r="E109" s="192"/>
      <c r="F109" s="192"/>
    </row>
    <row r="110" spans="1:6" x14ac:dyDescent="0.25">
      <c r="A110" s="169" t="s">
        <v>27</v>
      </c>
      <c r="B110" s="225"/>
      <c r="C110" s="225"/>
      <c r="D110" s="198">
        <f t="shared" si="9"/>
        <v>0</v>
      </c>
      <c r="E110" s="192"/>
      <c r="F110" s="192"/>
    </row>
    <row r="111" spans="1:6" x14ac:dyDescent="0.25">
      <c r="A111" s="169" t="s">
        <v>29</v>
      </c>
      <c r="B111" s="225"/>
      <c r="C111" s="225"/>
      <c r="D111" s="198">
        <f t="shared" si="9"/>
        <v>0</v>
      </c>
      <c r="E111" s="192"/>
      <c r="F111" s="192"/>
    </row>
    <row r="112" spans="1:6" ht="15.75" thickBot="1" x14ac:dyDescent="0.3">
      <c r="A112" s="169" t="s">
        <v>31</v>
      </c>
      <c r="B112" s="225"/>
      <c r="C112" s="226"/>
      <c r="D112" s="206">
        <f t="shared" si="9"/>
        <v>0</v>
      </c>
      <c r="E112" s="192"/>
      <c r="F112" s="192"/>
    </row>
    <row r="113" spans="1:6" ht="15.75" thickBot="1" x14ac:dyDescent="0.3">
      <c r="A113" s="207" t="s">
        <v>83</v>
      </c>
      <c r="B113" s="172">
        <f>SUM(B103:B112)</f>
        <v>0</v>
      </c>
      <c r="C113" s="173">
        <f>SUM(C103:C112)</f>
        <v>0</v>
      </c>
      <c r="D113" s="208">
        <f>SUM(B113:C113)</f>
        <v>0</v>
      </c>
      <c r="E113" s="209"/>
      <c r="F113" s="209"/>
    </row>
    <row r="114" spans="1:6" ht="15.75" thickBot="1" x14ac:dyDescent="0.3">
      <c r="B114" s="223" t="e">
        <f>B113/D113</f>
        <v>#DIV/0!</v>
      </c>
      <c r="C114" s="224" t="e">
        <f>C113/D113</f>
        <v>#DIV/0!</v>
      </c>
    </row>
  </sheetData>
  <sheetProtection algorithmName="SHA-512" hashValue="+yt4bxtg2SZzHtt3+qYGUbe980yDc+Jdvaaz6M4K7zIqq/STHxF36yCTkQAgVIi0Yc5FANGbXZpo6mE3JnxGZg==" saltValue="pndWwykhgFPypFrG6Zituw==" spinCount="100000" sheet="1" selectLockedCells="1"/>
  <protectedRanges>
    <protectedRange algorithmName="SHA-512" hashValue="sq9Q5HBfDrSKted5die4XOIoxZKOkRxJ3avtZlo6yo+xBltJ9FPnAT5HtF6UNecVOzcihNI4GpY7T1V7U+YuCQ==" saltValue="abBjwcNNoexCvJ240sVmvw==" spinCount="100000" sqref="B23 C21 C22 C24 C25 C26 C28 B35:C36 B37 B38:C42 B49:C50 B51 B52:C56 B63:C64 B65 B66:C70 B77:C78 B79 B80:C84 B91:C92 B93 B94:C98 B105:C106 B107 B108:C112" name="Intervallo1"/>
  </protectedRanges>
  <mergeCells count="7">
    <mergeCell ref="F2:F3"/>
    <mergeCell ref="G2:G3"/>
    <mergeCell ref="A16:D17"/>
    <mergeCell ref="B2:B3"/>
    <mergeCell ref="C2:C3"/>
    <mergeCell ref="D2:D3"/>
    <mergeCell ref="E2:E3"/>
  </mergeCells>
  <pageMargins left="0.11811023622047245" right="0.11811023622047245" top="0.35433070866141736" bottom="0.35433070866141736" header="0.31496062992125984" footer="0.31496062992125984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 Idea Generale Foody</vt:lpstr>
      <vt:lpstr>Budget per Partner</vt:lpstr>
      <vt:lpstr>'Budget per Partner'!Area_stampa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Notarantonio Rossana</dc:creator>
  <cp:lastModifiedBy>Alessandro Mioli</cp:lastModifiedBy>
  <dcterms:created xsi:type="dcterms:W3CDTF">2020-08-05T07:22:05Z</dcterms:created>
  <dcterms:modified xsi:type="dcterms:W3CDTF">2021-01-11T11:13:55Z</dcterms:modified>
</cp:coreProperties>
</file>