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ntonio.caiazzo00\Desktop\"/>
    </mc:Choice>
  </mc:AlternateContent>
  <xr:revisionPtr revIDLastSave="0" documentId="13_ncr:1_{CBDA8A4D-0A2F-4D7E-B427-338A2A67AB6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Guida ai contratt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D11" i="1"/>
  <c r="D10" i="1"/>
  <c r="D9" i="1"/>
  <c r="D8" i="1"/>
  <c r="D7" i="1"/>
  <c r="D6" i="1"/>
  <c r="D5" i="1"/>
  <c r="D4" i="1"/>
  <c r="F6" i="1" l="1"/>
  <c r="G12" i="1"/>
  <c r="G11" i="1"/>
  <c r="G10" i="1"/>
  <c r="G8" i="1"/>
  <c r="G7" i="1"/>
  <c r="G4" i="1"/>
  <c r="G6" i="1"/>
  <c r="E8" i="1"/>
  <c r="E7" i="1"/>
  <c r="E4" i="1" l="1"/>
  <c r="E10" i="1"/>
  <c r="F12" i="1"/>
  <c r="E12" i="1"/>
  <c r="F11" i="1"/>
  <c r="E11" i="1"/>
  <c r="F10" i="1"/>
  <c r="F8" i="1"/>
  <c r="F7" i="1"/>
  <c r="E6" i="1"/>
</calcChain>
</file>

<file path=xl/sharedStrings.xml><?xml version="1.0" encoding="utf-8"?>
<sst xmlns="http://schemas.openxmlformats.org/spreadsheetml/2006/main" count="21" uniqueCount="21">
  <si>
    <t>DOMANDA</t>
  </si>
  <si>
    <t>RISPOSTA Sì/No</t>
  </si>
  <si>
    <t>AZIONE</t>
  </si>
  <si>
    <t>Sì</t>
  </si>
  <si>
    <t>No</t>
  </si>
  <si>
    <t>INDICAZIONI</t>
  </si>
  <si>
    <t>NOTE</t>
  </si>
  <si>
    <t>STRUMENTI UTILI</t>
  </si>
  <si>
    <r>
      <rPr>
        <sz val="12"/>
        <color theme="1"/>
        <rFont val="Arial"/>
        <family val="2"/>
      </rPr>
      <t>Le prestazioni dell'Università per la Parte committente sono</t>
    </r>
    <r>
      <rPr>
        <b/>
        <sz val="12"/>
        <color theme="1"/>
        <rFont val="Arial"/>
        <family val="2"/>
      </rPr>
      <t xml:space="preserve"> </t>
    </r>
    <r>
      <rPr>
        <b/>
        <u/>
        <sz val="12"/>
        <color theme="1"/>
        <rFont val="Arial"/>
        <family val="2"/>
      </rPr>
      <t>analisi, prove e tarature, cioè delle prestazioni tecniche</t>
    </r>
    <r>
      <rPr>
        <sz val="12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(incluse  quelle che  prevedono  una  certificazione  ufficiale  dei  risultati)  consistenti  in  esperienze o in  misure effettuate  su materiali, apparecchi, manufatti e strutture  di interesse del  committente, con</t>
    </r>
    <r>
      <rPr>
        <u/>
        <sz val="12"/>
        <color theme="1"/>
        <rFont val="Arial"/>
        <family val="2"/>
      </rPr>
      <t xml:space="preserve"> </t>
    </r>
    <r>
      <rPr>
        <b/>
        <u/>
        <sz val="12"/>
        <color theme="1"/>
        <rFont val="Arial"/>
        <family val="2"/>
      </rPr>
      <t>carattere routinario</t>
    </r>
    <r>
      <rPr>
        <sz val="12"/>
        <color theme="1"/>
        <rFont val="Arial"/>
        <family val="2"/>
      </rPr>
      <t>?</t>
    </r>
    <r>
      <rPr>
        <sz val="11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 xml:space="preserve">Oppure si tratta di </t>
    </r>
    <r>
      <rPr>
        <b/>
        <u/>
        <sz val="12"/>
        <color theme="1"/>
        <rFont val="Arial"/>
        <family val="2"/>
      </rPr>
      <t>prestazioni cliniche in ambito veterinario</t>
    </r>
    <r>
      <rPr>
        <sz val="12"/>
        <color theme="1"/>
        <rFont val="Arial"/>
        <family val="2"/>
      </rPr>
      <t>?</t>
    </r>
  </si>
  <si>
    <r>
      <rPr>
        <sz val="12"/>
        <color theme="1"/>
        <rFont val="Arial"/>
        <family val="2"/>
      </rPr>
      <t>Le prestazioni dell'Università per la Parte committente hanno come oggetto un’</t>
    </r>
    <r>
      <rPr>
        <b/>
        <u/>
        <sz val="12"/>
        <color theme="1"/>
        <rFont val="Arial"/>
        <family val="2"/>
      </rPr>
      <t>attività routinaria che non comporta un apporto inventivo</t>
    </r>
    <r>
      <rPr>
        <sz val="11"/>
        <color theme="1"/>
        <rFont val="Arial"/>
        <family val="2"/>
      </rPr>
      <t xml:space="preserve">, quali ad esempio:
</t>
    </r>
    <r>
      <rPr>
        <sz val="10"/>
        <color theme="1"/>
        <rFont val="Arial"/>
        <family val="2"/>
      </rPr>
      <t xml:space="preserve"> - sintesi e fornitura di molecole/peptidi/oligonucleotidi noti,   che non comportino alcuna modificazione, sostituzione, combinazione o intervento di qualsivoglia tipo atto a differenziare i composti sintetizzati rispetto al modello presente nello stato dell’arte;
 - valutazioni comportamentali;
 - indagini epidemiologiche;
 - test di funzionamento e/o valutazione di prodotto/strumento di terzi, realizzati sulla base di specifiche  indicazioni del committente;
 - analisi di campioni biologici.</t>
    </r>
  </si>
  <si>
    <r>
      <t>Le prestazioni dell'Università per la Parte committente hanno come oggetto:</t>
    </r>
    <r>
      <rPr>
        <sz val="12"/>
        <color theme="1"/>
        <rFont val="Arial"/>
        <family val="2"/>
      </rPr>
      <t xml:space="preserve">
</t>
    </r>
    <r>
      <rPr>
        <b/>
        <u/>
        <sz val="12"/>
        <color theme="1"/>
        <rFont val="Arial"/>
        <family val="2"/>
      </rPr>
      <t>studi a carattere monografico, 
formulazione di pareri tecnici o scientifici, 
pareri su attività progettuali, 
studi di fattibilità, 
assistenza tecnica e scientifica, 
nonché attività di coordinamento o supervisione</t>
    </r>
    <r>
      <rPr>
        <sz val="12"/>
        <color theme="1"/>
        <rFont val="Arial"/>
        <family val="2"/>
      </rPr>
      <t>?</t>
    </r>
  </si>
  <si>
    <r>
      <t>In considerazione della natura e delle caratteristiche dell’attività oggetto di contratto,</t>
    </r>
    <r>
      <rPr>
        <b/>
        <u/>
        <sz val="11"/>
        <color theme="1"/>
        <rFont val="Arial"/>
        <family val="2"/>
      </rPr>
      <t xml:space="preserve"> </t>
    </r>
    <r>
      <rPr>
        <b/>
        <u/>
        <sz val="12"/>
        <color theme="1"/>
        <rFont val="Arial"/>
        <family val="2"/>
      </rPr>
      <t>può esserci l’eventualità che si ottengano risultati inventivi</t>
    </r>
    <r>
      <rPr>
        <sz val="12"/>
        <color theme="1"/>
        <rFont val="Arial"/>
        <family val="2"/>
      </rPr>
      <t>?</t>
    </r>
  </si>
  <si>
    <r>
      <t>Le prestazioni dell'Università per la Parte committente hanno come oggetto un’</t>
    </r>
    <r>
      <rPr>
        <b/>
        <u/>
        <sz val="12"/>
        <color theme="1"/>
        <rFont val="Arial"/>
        <family val="2"/>
      </rPr>
      <t>attività di ricerca innovativa</t>
    </r>
    <r>
      <rPr>
        <b/>
        <sz val="12"/>
        <color theme="1"/>
        <rFont val="Arial"/>
        <family val="2"/>
      </rPr>
      <t>?</t>
    </r>
    <r>
      <rPr>
        <sz val="11"/>
        <color theme="1"/>
        <rFont val="Arial"/>
        <family val="2"/>
      </rPr>
      <t xml:space="preserve">
I ricercatori offrono un</t>
    </r>
    <r>
      <rPr>
        <b/>
        <sz val="12"/>
        <color theme="1"/>
        <rFont val="Arial"/>
        <family val="2"/>
      </rPr>
      <t xml:space="preserve"> </t>
    </r>
    <r>
      <rPr>
        <b/>
        <u/>
        <sz val="12"/>
        <color theme="1"/>
        <rFont val="Arial"/>
        <family val="2"/>
      </rPr>
      <t>contributo inventivo al committente</t>
    </r>
    <r>
      <rPr>
        <sz val="11"/>
        <color theme="1"/>
        <rFont val="Arial"/>
        <family val="2"/>
      </rPr>
      <t xml:space="preserve">, per la ricerca di </t>
    </r>
    <r>
      <rPr>
        <b/>
        <u/>
        <sz val="12"/>
        <color theme="1"/>
        <rFont val="Arial"/>
        <family val="2"/>
      </rPr>
      <t>soluzioni originali ad un problema</t>
    </r>
    <r>
      <rPr>
        <b/>
        <sz val="12"/>
        <color theme="1"/>
        <rFont val="Arial"/>
        <family val="2"/>
      </rPr>
      <t>?</t>
    </r>
  </si>
  <si>
    <r>
      <t xml:space="preserve">Il </t>
    </r>
    <r>
      <rPr>
        <b/>
        <u/>
        <sz val="12"/>
        <color theme="1"/>
        <rFont val="Arial"/>
        <family val="2"/>
      </rPr>
      <t>regime dei risultat</t>
    </r>
    <r>
      <rPr>
        <sz val="11"/>
        <color theme="1"/>
        <rFont val="Arial"/>
        <family val="2"/>
      </rPr>
      <t xml:space="preserve">i è quello del </t>
    </r>
    <r>
      <rPr>
        <b/>
        <u/>
        <sz val="12"/>
        <color theme="1"/>
        <rFont val="Arial"/>
        <family val="2"/>
      </rPr>
      <t>cotitolarità</t>
    </r>
    <r>
      <rPr>
        <sz val="11"/>
        <color theme="1"/>
        <rFont val="Arial"/>
        <family val="2"/>
      </rPr>
      <t>? Ovvero si assegna al committente un’opzione di acquisto o licenza, sulla quota Unimi, dei risultati?</t>
    </r>
  </si>
  <si>
    <r>
      <t>La titolarità dei risultati è assegnata a priori alla Parte committente, dietro la definizione di un</t>
    </r>
    <r>
      <rPr>
        <b/>
        <u/>
        <sz val="12"/>
        <color theme="1"/>
        <rFont val="Arial"/>
        <family val="2"/>
      </rPr>
      <t xml:space="preserve"> premio inventivo</t>
    </r>
    <r>
      <rPr>
        <sz val="11"/>
        <color theme="1"/>
        <rFont val="Arial"/>
        <family val="2"/>
      </rPr>
      <t>?</t>
    </r>
  </si>
  <si>
    <r>
      <t>Le prestazioni dell'Università per la Parte committente hanno come oggetto la progettazione, organizzazione ed esecuzione di</t>
    </r>
    <r>
      <rPr>
        <u/>
        <sz val="12"/>
        <color theme="1"/>
        <rFont val="Arial"/>
        <family val="2"/>
      </rPr>
      <t xml:space="preserve"> </t>
    </r>
    <r>
      <rPr>
        <b/>
        <u/>
        <sz val="12"/>
        <color theme="1"/>
        <rFont val="Arial"/>
        <family val="2"/>
      </rPr>
      <t>corsi, seminari, cicli di conferenze, la predisposizione di materiale didattico, la partecipazione a progetti di formazione?</t>
    </r>
  </si>
  <si>
    <t>GUIDA</t>
  </si>
  <si>
    <t>1 - LEGGI QUESTA DOMANDA
↓</t>
  </si>
  <si>
    <t>3 - SEGUI LE INDICAZIONI
↓</t>
  </si>
  <si>
    <r>
      <rPr>
        <b/>
        <i/>
        <sz val="20"/>
        <color rgb="FFFF0000"/>
        <rFont val="Arial"/>
        <family val="2"/>
      </rPr>
      <t>2</t>
    </r>
    <r>
      <rPr>
        <b/>
        <i/>
        <sz val="14"/>
        <color rgb="FFFF0000"/>
        <rFont val="Arial"/>
        <family val="2"/>
      </rPr>
      <t xml:space="preserve"> - SELEZIONA IN QUESTA COLONNA LA RISPOSTA
</t>
    </r>
    <r>
      <rPr>
        <b/>
        <sz val="22"/>
        <color rgb="FFFF0000"/>
        <rFont val="Aptos Narrow"/>
        <family val="2"/>
      </rPr>
      <t>↓</t>
    </r>
  </si>
  <si>
    <r>
      <t>La Parte committente potrebbe</t>
    </r>
    <r>
      <rPr>
        <b/>
        <u/>
        <sz val="12"/>
        <color theme="1"/>
        <rFont val="Arial"/>
        <family val="2"/>
      </rPr>
      <t xml:space="preserve"> richiedere tale commessa ad altri</t>
    </r>
    <r>
      <rPr>
        <sz val="12"/>
        <color theme="1"/>
        <rFont val="Arial"/>
        <family val="2"/>
      </rPr>
      <t>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</si>
</sst>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sz val="10"/>
      <color theme="1"/>
      <name val="Arial"/>
      <family val="2"/>
    </font>
    <font>
      <u/>
      <sz val="12"/>
      <color theme="1"/>
      <name val="Arial"/>
      <family val="2"/>
    </font>
    <font>
      <b/>
      <u/>
      <sz val="11"/>
      <color theme="1"/>
      <name val="Arial"/>
      <family val="2"/>
    </font>
    <font>
      <b/>
      <i/>
      <sz val="14"/>
      <color rgb="FFFF0000"/>
      <name val="Arial"/>
      <family val="2"/>
    </font>
    <font>
      <b/>
      <i/>
      <sz val="18"/>
      <color rgb="FFFF0000"/>
      <name val="Arial"/>
      <family val="2"/>
    </font>
    <font>
      <b/>
      <i/>
      <sz val="20"/>
      <color rgb="FFFF0000"/>
      <name val="Arial"/>
      <family val="2"/>
    </font>
    <font>
      <b/>
      <sz val="22"/>
      <color rgb="FFFF0000"/>
      <name val="Aptos Narrow"/>
      <family val="2"/>
    </font>
    <font>
      <b/>
      <sz val="20"/>
      <color theme="1"/>
      <name val="Arial"/>
      <family val="2"/>
    </font>
    <font>
      <b/>
      <sz val="72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3" fillId="4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center" wrapText="1"/>
    </xf>
    <xf numFmtId="0" fontId="2" fillId="11" borderId="10" xfId="0" applyFont="1" applyFill="1" applyBorder="1" applyAlignment="1">
      <alignment horizontal="left" vertical="center" wrapText="1"/>
    </xf>
    <xf numFmtId="0" fontId="2" fillId="11" borderId="19" xfId="0" applyFont="1" applyFill="1" applyBorder="1" applyAlignment="1">
      <alignment horizontal="left" vertical="center" wrapText="1"/>
    </xf>
    <xf numFmtId="0" fontId="2" fillId="11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 applyProtection="1">
      <alignment horizontal="center" vertical="center" wrapText="1"/>
      <protection locked="0"/>
    </xf>
    <xf numFmtId="0" fontId="2" fillId="5" borderId="10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1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/>
    <xf numFmtId="0" fontId="1" fillId="3" borderId="8" xfId="0" applyFont="1" applyFill="1" applyBorder="1" applyAlignment="1">
      <alignment horizontal="center" vertical="center" wrapText="1"/>
    </xf>
    <xf numFmtId="0" fontId="1" fillId="11" borderId="10" xfId="0" applyFont="1" applyFill="1" applyBorder="1" applyAlignment="1">
      <alignment horizontal="center" vertical="center" wrapText="1"/>
    </xf>
    <xf numFmtId="0" fontId="1" fillId="11" borderId="10" xfId="0" applyFont="1" applyFill="1" applyBorder="1"/>
    <xf numFmtId="0" fontId="1" fillId="11" borderId="11" xfId="0" applyFont="1" applyFill="1" applyBorder="1"/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10" fillId="11" borderId="17" xfId="0" applyFont="1" applyFill="1" applyBorder="1" applyAlignment="1">
      <alignment vertical="center"/>
    </xf>
    <xf numFmtId="0" fontId="10" fillId="11" borderId="0" xfId="0" applyFont="1" applyFill="1" applyBorder="1" applyAlignment="1">
      <alignment vertical="center"/>
    </xf>
    <xf numFmtId="0" fontId="10" fillId="12" borderId="4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1" fillId="12" borderId="3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center" vertical="center" wrapText="1"/>
    </xf>
    <xf numFmtId="0" fontId="12" fillId="12" borderId="5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0" fontId="15" fillId="7" borderId="9" xfId="0" applyFont="1" applyFill="1" applyBorder="1" applyAlignment="1">
      <alignment horizontal="center" vertical="center"/>
    </xf>
    <xf numFmtId="0" fontId="15" fillId="7" borderId="20" xfId="0" applyFont="1" applyFill="1" applyBorder="1" applyAlignment="1">
      <alignment horizontal="center" vertical="center"/>
    </xf>
    <xf numFmtId="0" fontId="15" fillId="8" borderId="9" xfId="0" applyFont="1" applyFill="1" applyBorder="1" applyAlignment="1">
      <alignment horizontal="center" vertical="center"/>
    </xf>
    <xf numFmtId="0" fontId="15" fillId="8" borderId="12" xfId="0" applyFont="1" applyFill="1" applyBorder="1" applyAlignment="1">
      <alignment horizontal="center" vertical="center"/>
    </xf>
    <xf numFmtId="0" fontId="15" fillId="9" borderId="6" xfId="0" applyFont="1" applyFill="1" applyBorder="1" applyAlignment="1">
      <alignment horizontal="center" vertical="center"/>
    </xf>
    <xf numFmtId="0" fontId="15" fillId="9" borderId="15" xfId="0" applyFont="1" applyFill="1" applyBorder="1" applyAlignment="1">
      <alignment horizontal="center" vertical="center"/>
    </xf>
    <xf numFmtId="0" fontId="15" fillId="9" borderId="18" xfId="0" applyFont="1" applyFill="1" applyBorder="1" applyAlignment="1">
      <alignment horizontal="center" vertical="center"/>
    </xf>
    <xf numFmtId="0" fontId="15" fillId="10" borderId="3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left" vertical="center" wrapText="1"/>
    </xf>
  </cellXfs>
  <cellStyles count="1">
    <cellStyle name="Normale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zoomScale="90" zoomScaleNormal="90" workbookViewId="0">
      <selection activeCell="B1" sqref="B1"/>
    </sheetView>
  </sheetViews>
  <sheetFormatPr defaultColWidth="8.7265625" defaultRowHeight="14" x14ac:dyDescent="0.3"/>
  <cols>
    <col min="1" max="1" width="11.453125" style="4" customWidth="1"/>
    <col min="2" max="2" width="52.54296875" style="5" customWidth="1"/>
    <col min="3" max="3" width="22.36328125" style="6" customWidth="1"/>
    <col min="4" max="4" width="42.81640625" style="6" customWidth="1"/>
    <col min="5" max="5" width="42.81640625" style="7" customWidth="1"/>
    <col min="6" max="7" width="42.81640625" style="1" customWidth="1"/>
    <col min="8" max="8" width="56" style="1" customWidth="1"/>
    <col min="9" max="16384" width="8.7265625" style="1"/>
  </cols>
  <sheetData>
    <row r="1" spans="1:9" ht="113" customHeight="1" thickBot="1" x14ac:dyDescent="0.35">
      <c r="A1" s="46" t="s">
        <v>16</v>
      </c>
      <c r="B1" s="47" t="s">
        <v>17</v>
      </c>
      <c r="C1" s="42" t="s">
        <v>19</v>
      </c>
      <c r="D1" s="48" t="s">
        <v>18</v>
      </c>
    </row>
    <row r="2" spans="1:9" s="40" customFormat="1" ht="20" customHeight="1" thickBot="1" x14ac:dyDescent="0.4">
      <c r="B2" s="41"/>
      <c r="C2" s="41"/>
      <c r="D2" s="41"/>
      <c r="E2" s="41"/>
      <c r="F2" s="41"/>
      <c r="G2" s="41"/>
      <c r="H2" s="41"/>
      <c r="I2" s="41"/>
    </row>
    <row r="3" spans="1:9" ht="72.650000000000006" customHeight="1" thickBot="1" x14ac:dyDescent="0.35">
      <c r="A3" s="10"/>
      <c r="B3" s="43" t="s">
        <v>0</v>
      </c>
      <c r="C3" s="44" t="s">
        <v>1</v>
      </c>
      <c r="D3" s="44" t="s">
        <v>5</v>
      </c>
      <c r="E3" s="44" t="s">
        <v>2</v>
      </c>
      <c r="F3" s="44" t="s">
        <v>6</v>
      </c>
      <c r="G3" s="45" t="s">
        <v>7</v>
      </c>
      <c r="I3" s="2" t="s">
        <v>3</v>
      </c>
    </row>
    <row r="4" spans="1:9" ht="173.5" customHeight="1" thickBot="1" x14ac:dyDescent="0.5">
      <c r="A4" s="49">
        <v>1</v>
      </c>
      <c r="B4" s="11" t="s">
        <v>8</v>
      </c>
      <c r="C4" s="15"/>
      <c r="D4" s="19" t="str">
        <f>IF(C4="Sì","Si può ricorrere al TARIFFARIO",(IF(C4="No","Prosegui con la domanda n. 2","")))</f>
        <v/>
      </c>
      <c r="E4" s="19" t="str">
        <f>IF(C4="Sì","Applica il Tariffario approvato dalla struttura universitaria interessata OPPURE attiva la procedura di approvazione-modifica-integrazione del Tariffario https://work.unimi.it/servizi_ricerca/conto_terzi/9032.htm"," ")</f>
        <v xml:space="preserve"> </v>
      </c>
      <c r="F4" s="20"/>
      <c r="G4" s="21" t="str">
        <f>IF(C4="Sì","https://work.unimi.it/servizi_ricerca/conto_terzi/9029.htm 
qui trovi le bozze delle DELIBERE necessarie e gli schemi di utilizzo di inserimento voci a tariffario di tipo A o B, da scegliere in base alla quota che si intende riservare al personale"," ")</f>
        <v xml:space="preserve"> </v>
      </c>
      <c r="I4" s="2" t="s">
        <v>4</v>
      </c>
    </row>
    <row r="5" spans="1:9" ht="248.5" customHeight="1" x14ac:dyDescent="0.45">
      <c r="A5" s="50">
        <v>2</v>
      </c>
      <c r="B5" s="12" t="s">
        <v>9</v>
      </c>
      <c r="C5" s="16"/>
      <c r="D5" s="22" t="str">
        <f>IF(C5="Sì","Dovrebbe trattarsi di un CONTRATTO DI SERVIZIO, prosegui con la domanda n. 3", (IF(C5="No","Prosegui con la domanda n. 4", "")))</f>
        <v/>
      </c>
      <c r="E5" s="22"/>
      <c r="F5" s="23"/>
      <c r="G5" s="24"/>
    </row>
    <row r="6" spans="1:9" ht="160" customHeight="1" thickBot="1" x14ac:dyDescent="0.35">
      <c r="A6" s="51">
        <v>3</v>
      </c>
      <c r="B6" s="58" t="s">
        <v>20</v>
      </c>
      <c r="C6" s="39"/>
      <c r="D6" s="25" t="str">
        <f>IF(C6="Sì","Si applica un CONTRATTO DI SERVIZIO", (IF(C6="No","Prosegui con la domanda n. 4", "")))</f>
        <v/>
      </c>
      <c r="E6" s="25" t="str">
        <f>IF(C6="Sì","Applica lo schema di contratto di Servizio https://work.unimi.it/servizi_ricerca/conto_terzi/9036.htm"," ")</f>
        <v xml:space="preserve"> </v>
      </c>
      <c r="F6" s="25" t="str">
        <f>IF(C6="Sì", "I risultati sono del committente e l’uso è libero; bisogna però prevedere nel contratto un punto specifico utilizzando i nostri schemi-tipo"," ")</f>
        <v xml:space="preserve"> </v>
      </c>
      <c r="G6" s="26" t="str">
        <f>IF(C6="Sì","https://work.unimi.it/servizi_ricerca/conto_terzi/9029.htm 
qui trovi le bozze delle DELIBERE necessarie e gli schemi di utilizzo del finanziamento per attività di ricerca (o servizio) di tipo A o B o C, da scegliere in base alla quota per il personale"," ")</f>
        <v xml:space="preserve"> </v>
      </c>
    </row>
    <row r="7" spans="1:9" ht="171.65" customHeight="1" x14ac:dyDescent="0.3">
      <c r="A7" s="52">
        <v>4</v>
      </c>
      <c r="B7" s="12" t="s">
        <v>10</v>
      </c>
      <c r="C7" s="16"/>
      <c r="D7" s="27" t="str">
        <f>IF(C7="Sì","Si applica un CONTRATTO DI CONSULENZA, Prosegui con la domanda n. 5", (IF(C7="No","Prosegui con la domanda n.6", "")))</f>
        <v/>
      </c>
      <c r="E7" s="27" t="str">
        <f>IF(C7="Sì","Applica lo schema di contratto di Consulenza escluse le previsioni dell'Articolo 8 - Proprietà industriale https://work.unimi.it/servizi_ricerca/conto_terzi/9036.htm"," ")</f>
        <v xml:space="preserve"> </v>
      </c>
      <c r="F7" s="27" t="str">
        <f>IF(C7="Sì", "1-Per analisi, prove e tarature necessarie durante la consulenza, serve separata richiesta della Parte alla stessa o altra struttura. 
2-I risultati sono utilizzabili quali perizie di parte in vertenze legali, se espressamente previsto nel contratto"," ")</f>
        <v xml:space="preserve"> </v>
      </c>
      <c r="G7" s="28" t="str">
        <f>IF(C7="Sì","https://work.unimi.it/servizi_ricerca/conto_terzi/9029.htm 
qui trovi le bozze delle DELIBERE necessarie e gli schemi di utilizzo del finanziamento per attività di consulenza"," ")</f>
        <v xml:space="preserve"> </v>
      </c>
    </row>
    <row r="8" spans="1:9" ht="162" customHeight="1" thickBot="1" x14ac:dyDescent="0.35">
      <c r="A8" s="53">
        <v>5</v>
      </c>
      <c r="B8" s="9" t="s">
        <v>11</v>
      </c>
      <c r="C8" s="39"/>
      <c r="D8" s="29" t="str">
        <f>IF(C8="Sì","Si applica un CONTRATTO DI CONSULENZA, in cui occorre inserire la clausola sulla proprietà industriale in una delle sue due versioni", (IF(C8="No","Applica le indicazioni della domanda n. 4","")))</f>
        <v/>
      </c>
      <c r="E8" s="29" t="str">
        <f>IF(C8="Sì","Applica lo schema di contratto di Consulenza con le previsioni dell'Articolo 8 - Proprietà industriale https://work.unimi.it/servizi_ricerca/conto_terzi/9036.htm"," ")</f>
        <v xml:space="preserve"> </v>
      </c>
      <c r="F8" s="29" t="str">
        <f>IF(C8="Sì", "1-Per analisi, prove e tarature necessarie durante la consulenza, serve separata richiesta della Parte alla stessa o altra struttura. 
2-I risultati sono utilizzabili quali perizie di parte in vertenze legali, se espressamente previsto nel contratto"," ")</f>
        <v xml:space="preserve"> </v>
      </c>
      <c r="G8" s="30" t="str">
        <f>IF(C8="Sì","https://work.unimi.it/servizi_ricerca/conto_terzi/9029.htm 
qui trovi le bozze delle DELIBERE necessarie e gli schemi di utilizzo del finanziamento per attività di consulenza"," ")</f>
        <v xml:space="preserve"> </v>
      </c>
    </row>
    <row r="9" spans="1:9" ht="132.65" customHeight="1" x14ac:dyDescent="0.45">
      <c r="A9" s="54">
        <v>6</v>
      </c>
      <c r="B9" s="14" t="s">
        <v>12</v>
      </c>
      <c r="C9" s="16"/>
      <c r="D9" s="31" t="str">
        <f>IF(C9="Sì","Si tratta di un CONTRATTO DI RICERCA, prosegui con la domanda n. 7", (IF(C9="No","Prosegui con la domanda n. 8", "")))</f>
        <v/>
      </c>
      <c r="E9" s="31"/>
      <c r="F9" s="31"/>
      <c r="G9" s="32"/>
    </row>
    <row r="10" spans="1:9" ht="167.15" customHeight="1" x14ac:dyDescent="0.3">
      <c r="A10" s="55">
        <v>7</v>
      </c>
      <c r="B10" s="3" t="s">
        <v>13</v>
      </c>
      <c r="C10" s="17"/>
      <c r="D10" s="33" t="str">
        <f>IF(C10="Sì","Si applica un CONTRATTO DI RICERCA - COTITOLARITA' schema tipo A", (IF(C10="No","Prosegui con la domanda n. 8", "")))</f>
        <v/>
      </c>
      <c r="E10" s="33" t="str">
        <f>IF(C10="Sì","Applica lo schema di contratto di RICERCA - COTITOLARITA' schema tipo A https://work.unimi.it/servizi_ricerca/conto_terzi/9036.htm"," ")</f>
        <v xml:space="preserve"> </v>
      </c>
      <c r="F10" s="33" t="str">
        <f>IF(C10="Sì", "Opzione preferita dall'Università.
Le condizioni sono da definirsi in base a successivi accordi ovvero a fronte di condizioni da subito predefinite in accordo con il TTO"," ")</f>
        <v xml:space="preserve"> </v>
      </c>
      <c r="G10" s="34" t="str">
        <f>IF(C10="Sì","https://work.unimi.it/servizi_ricerca/conto_terzi/9029.htm 
trovi le bozze delle DELIBERE necessarie e gli schemi di utilizzo del finanziamento per attività di ricerca di tipo A, B o C, da scegliere in base alla quota che si intende riservare al personale"," ")</f>
        <v xml:space="preserve"> </v>
      </c>
    </row>
    <row r="11" spans="1:9" ht="167.15" customHeight="1" thickBot="1" x14ac:dyDescent="0.35">
      <c r="A11" s="56">
        <v>8</v>
      </c>
      <c r="B11" s="13" t="s">
        <v>14</v>
      </c>
      <c r="C11" s="39"/>
      <c r="D11" s="35" t="str">
        <f>IF(C11="Sì","Si applica un CONTRATTO DI RICERCA – EQUO PREMIO schema tipo B", (IF(C11="No", "Prosegui con la domanda n. 9", "")))</f>
        <v/>
      </c>
      <c r="E11" s="35" t="str">
        <f>IF(C11="Sì","Applica lo schema di contratto di RICERCA – EQUO PREMIO schema tipo B https://work.unimi.it/servizi_ricerca/conto_terzi/9036.htm"," ")</f>
        <v xml:space="preserve"> </v>
      </c>
      <c r="F11" s="35" t="str">
        <f>IF(C11="Sì", "L'Università preferisce la Cotitolarità.
Il premio si lega sia all’iter brevettuale, con fee definita non inferiore al 20% del valore del contratto, sia allo sfruttamento economico del trovato mediante cifra forfettaria o royalty da definire con il TTO"," ")</f>
        <v xml:space="preserve"> </v>
      </c>
      <c r="G11" s="36" t="str">
        <f>IF(C11="Sì","https://work.unimi.it/servizi_ricerca/conto_terzi/9029.htm 
trovi le bozze delle DELIBERE necessarie e gli schemi di utilizzo del finanziamento per attività di ricerca di tipo A, B o C, da scegliere in base alla quota che si intende riservare al personale"," ")</f>
        <v xml:space="preserve"> </v>
      </c>
    </row>
    <row r="12" spans="1:9" ht="167.15" customHeight="1" thickBot="1" x14ac:dyDescent="0.35">
      <c r="A12" s="57">
        <v>9</v>
      </c>
      <c r="B12" s="8" t="s">
        <v>15</v>
      </c>
      <c r="C12" s="18"/>
      <c r="D12" s="37" t="str">
        <f>IF(C12="Sì","Si applica un CONTRATTO DI FORMAZIONE", (IF(C12="No", "Prova a ripartire dalla domanda n. 1, altrimenti non si tratta di un contratto per conto terzi", "")))</f>
        <v/>
      </c>
      <c r="E12" s="37" t="str">
        <f>IF(C12="Sì","Applica lo schema di contratto di FORMAZIONE https://work.unimi.it/servizi_ricerca/conto_terzi/9036.htm"," ")</f>
        <v xml:space="preserve"> </v>
      </c>
      <c r="F12" s="37" t="str">
        <f>IF(C12="Sì", "Le prestazioni non devono assumere carattere concorrenziale 
rispetto alle attività proprie dell’Ateneo ovvero configurarsi in forme tali da nuocere all’immagine 
dell’Università"," ")</f>
        <v xml:space="preserve"> </v>
      </c>
      <c r="G12" s="38" t="str">
        <f>IF(C12="Sì","https://work.unimi.it/servizi_ricerca/conto_terzi/9029.htm 
qui trovi le bozze delle DELIBERE necessarie e gli schemi di utilizzo del finanziamento per attività di formazione a seconda che sia previsto o meno l'utilizzo di strutture dell'Ateneo"," ")</f>
        <v xml:space="preserve"> </v>
      </c>
    </row>
  </sheetData>
  <sheetProtection algorithmName="SHA-512" hashValue="S9alJeTn0znY82FbdpgW8VjdlYJe/FgEHDOFFGwA0SwMJe9kLAhAe0PirUns3q2kgw34L0iHS4RgYFmpol453A==" saltValue="989zMn93GFWOWe99CWzyRQ==" spinCount="100000" sheet="1" objects="1" scenarios="1"/>
  <conditionalFormatting sqref="C4:C12">
    <cfRule type="cellIs" dxfId="1" priority="1" operator="equal">
      <formula>"No"</formula>
    </cfRule>
    <cfRule type="cellIs" dxfId="0" priority="2" operator="equal">
      <formula>"Sì"</formula>
    </cfRule>
  </conditionalFormatting>
  <dataValidations count="1">
    <dataValidation type="list" allowBlank="1" showInputMessage="1" showErrorMessage="1" error="Valori validi &quot;Sì&quot; oppure &quot;No&quot;" promptTitle="Sì o No" prompt="Digita o scegli dal menù a tendina Sì o No" sqref="C4:C12" xr:uid="{A46E7397-E4B0-4336-9078-C4DDDEF483CC}">
      <formula1>$I$3:$I$4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Guida ai contratti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Caiazzo</dc:creator>
  <cp:lastModifiedBy>Antonio Caiazzo</cp:lastModifiedBy>
  <dcterms:created xsi:type="dcterms:W3CDTF">2015-06-05T18:19:34Z</dcterms:created>
  <dcterms:modified xsi:type="dcterms:W3CDTF">2025-01-21T13:40:30Z</dcterms:modified>
</cp:coreProperties>
</file>